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20" activeTab="0"/>
  </bookViews>
  <sheets>
    <sheet name="Side 1 - Læs omhyggeligt" sheetId="1" r:id="rId1"/>
    <sheet name="Side 2 - Udfyldes" sheetId="2" r:id="rId2"/>
    <sheet name="Side 3 - Til produktionen" sheetId="3" state="hidden" r:id="rId3"/>
  </sheets>
  <definedNames>
    <definedName name="Serienumre">'Side 2 - Udfyldes'!$IN$1:$IN$10</definedName>
    <definedName name="_xlnm.Print_Area" localSheetId="0">'Side 1 - Læs omhyggeligt'!$A$1:$I$20</definedName>
    <definedName name="_xlnm.Print_Area" localSheetId="1">'Side 2 - Udfyldes'!$A$1:$H$75</definedName>
    <definedName name="_xlnm.Print_Area" localSheetId="2">'Side 3 - Til produktionen'!$A$1:$H$74</definedName>
  </definedNames>
  <calcPr fullCalcOnLoad="1"/>
</workbook>
</file>

<file path=xl/sharedStrings.xml><?xml version="1.0" encoding="utf-8"?>
<sst xmlns="http://schemas.openxmlformats.org/spreadsheetml/2006/main" count="165" uniqueCount="96">
  <si>
    <t>Løfteenhed til bordplade</t>
  </si>
  <si>
    <t>Kunde:</t>
  </si>
  <si>
    <t>Land:</t>
  </si>
  <si>
    <t>Alle mål i mm</t>
  </si>
  <si>
    <t>Længde på bordplade (A)</t>
  </si>
  <si>
    <t>Dybde på bordplade (B)</t>
  </si>
  <si>
    <t>Ja</t>
  </si>
  <si>
    <t>Nej</t>
  </si>
  <si>
    <t>Sikkerhedsskinne (anbefales)</t>
  </si>
  <si>
    <t>Supplerende oplysninger</t>
  </si>
  <si>
    <t>Kommentarer:</t>
  </si>
  <si>
    <t>Bemærk venligst at Pressalit Care altid anbefaler brug af sikkerhedsskinner.</t>
  </si>
  <si>
    <t>Dybde på skinne:</t>
  </si>
  <si>
    <t>Længde på skinne:</t>
  </si>
  <si>
    <t>Ordre-nr (udfyldes af Pressalit Care):</t>
  </si>
  <si>
    <t>Husk rigtig stikkontakt iht. pågældende land!! :</t>
  </si>
  <si>
    <t xml:space="preserve">Hvis løfteenhed til bordplade skal monteres sammen med andre højdejusterbare enheder, skal disses indbyrdes </t>
  </si>
  <si>
    <t>Generelt</t>
  </si>
  <si>
    <t>Serienr.</t>
  </si>
  <si>
    <t>Produktionsmål</t>
  </si>
  <si>
    <t>Udfyld kun serienr. hvis der bestilles flere løfteenheder</t>
  </si>
  <si>
    <t>Serienr. er udfyldt hvis der er flere løfteenheder på samme ordre</t>
  </si>
  <si>
    <t>002</t>
  </si>
  <si>
    <t>003</t>
  </si>
  <si>
    <t>004</t>
  </si>
  <si>
    <t>005</t>
  </si>
  <si>
    <t>006</t>
  </si>
  <si>
    <t>007</t>
  </si>
  <si>
    <t>008</t>
  </si>
  <si>
    <t>009</t>
  </si>
  <si>
    <t>010</t>
  </si>
  <si>
    <t>Gå til side 2</t>
  </si>
  <si>
    <t>Skal løfteenhed fungere sammen med én løfteenhed til overskab?</t>
  </si>
  <si>
    <t>Skal løfteenhed fungere sammen med to løfteenheder til overskab?</t>
  </si>
  <si>
    <t>Skal løfteenhed fungere sammen med en anden bordløfteenhed?</t>
  </si>
  <si>
    <t>Skal løfteenhed indgå i andre kombinationer end ovennævnte?</t>
  </si>
  <si>
    <t xml:space="preserve">placering angives på tegningen. </t>
  </si>
  <si>
    <t>Ja, begge</t>
  </si>
  <si>
    <t>X</t>
  </si>
  <si>
    <t>Y</t>
  </si>
  <si>
    <t>Z</t>
  </si>
  <si>
    <t>W</t>
  </si>
  <si>
    <t>Kun W</t>
  </si>
  <si>
    <t>Kun Y</t>
  </si>
  <si>
    <t>Kun X</t>
  </si>
  <si>
    <t>Kun Z</t>
  </si>
  <si>
    <t>Længde på bordpladestel (A)</t>
  </si>
  <si>
    <t>Dybde på bordpladestel (B)</t>
  </si>
  <si>
    <t>Sikkerheden vises på tegning her til højre af bord set ovenfra:</t>
  </si>
  <si>
    <r>
      <t xml:space="preserve">Hvis der </t>
    </r>
    <r>
      <rPr>
        <b/>
        <u val="single"/>
        <sz val="14"/>
        <rFont val="Verdana"/>
        <family val="2"/>
      </rPr>
      <t>ikke</t>
    </r>
    <r>
      <rPr>
        <sz val="14"/>
        <rFont val="Verdana"/>
        <family val="2"/>
      </rPr>
      <t xml:space="preserve"> ønskes sikkerhed på alle 4 sider, sæt venligst X ved de relevante sider, X, W, Z eller Y i henhold til illustration: (Bordplade set ovenfra)</t>
    </r>
  </si>
  <si>
    <t>Ja, W &amp; Y</t>
  </si>
  <si>
    <t>Ja, X &amp; Z</t>
  </si>
  <si>
    <t>Ordre-nr (Pressalit Care):</t>
  </si>
  <si>
    <t>Produktionsguiden</t>
  </si>
  <si>
    <t>Produktionsguide</t>
  </si>
  <si>
    <t>Produktionsguide - PRODUKTIONSMÅL OG -INFO</t>
  </si>
  <si>
    <t>I guidens øverste højre hjørne beder vi Dem om at udfylde felterne med Deres firmanavn, hvilket land varene bestilles til, og til sidst angive et serienummer for løfteenheden, hvis der bestilles flere løfte-enheder på samme ordre. Ved hjælp af dette serienummer kan vi, både i salgsafdelingen og produktionen, adskille flere løfteenheder fra hinanden, der er bestilt med samme ordrenummer.</t>
  </si>
  <si>
    <t>Langsider (RK1092, RK1093, RK1094)</t>
  </si>
  <si>
    <t>Bemærkninger fra salgsafdelingen:</t>
  </si>
  <si>
    <t>RK1084, RK1085, RK1086</t>
  </si>
  <si>
    <t>Udhæng venstre (X)</t>
  </si>
  <si>
    <t>Udhæng højre (Z)</t>
  </si>
  <si>
    <t>Udhæng forkant (Y)</t>
  </si>
  <si>
    <t>Udhæng bagkant (W)</t>
  </si>
  <si>
    <t>Til Ferro-Teknik:</t>
  </si>
  <si>
    <r>
      <t xml:space="preserve">Har bordpladen udhæng? </t>
    </r>
    <r>
      <rPr>
        <sz val="14"/>
        <rFont val="Verdana"/>
        <family val="2"/>
      </rPr>
      <t>Bordplade set ovenfra</t>
    </r>
  </si>
  <si>
    <t>Ingen hjørneklodser!</t>
  </si>
  <si>
    <t>Vandring</t>
  </si>
  <si>
    <t>Standard</t>
  </si>
  <si>
    <t>over færdigt gulv</t>
  </si>
  <si>
    <t>mm</t>
  </si>
  <si>
    <t>Starthøjde (inkl. bordplade)</t>
  </si>
  <si>
    <t>Sluthøjde (inkl. bordplade)</t>
  </si>
  <si>
    <t>VIGTIGT! Der må ikke være faste installationer</t>
  </si>
  <si>
    <t>på væg eller under bord højere end</t>
  </si>
  <si>
    <t>på væg eller under bord lavere end</t>
  </si>
  <si>
    <t>Dækpladehøjde</t>
  </si>
  <si>
    <t>Forstærkning ved kogeplade/vask?</t>
  </si>
  <si>
    <t>Hvis JA, skal bordpladetegning, som viser placering, vedhæftes</t>
  </si>
  <si>
    <t>Front (ingen dækplade)</t>
  </si>
  <si>
    <r>
      <t xml:space="preserve">Forberedelse for dækplader? </t>
    </r>
    <r>
      <rPr>
        <sz val="14"/>
        <rFont val="Verdana"/>
        <family val="2"/>
      </rPr>
      <t>Bordplade set ovenfra</t>
    </r>
  </si>
  <si>
    <t>Farve hvid: 000</t>
  </si>
  <si>
    <t>Tykkelse på bordplade (C)</t>
  </si>
  <si>
    <t>Ønsket vandring</t>
  </si>
  <si>
    <t>Til Ferro-Teknik</t>
  </si>
  <si>
    <t>Farve sort: 231</t>
  </si>
  <si>
    <t>Starthøjde (ekskl. bordplade)</t>
  </si>
  <si>
    <t>Sluthøjde (ekskl. bordplade)</t>
  </si>
  <si>
    <t>Ønskes anden vandring, overskriv værdierne til højre:
Starthøjde: 600-800 mm
Sluthøjde: 980-1180 mm</t>
  </si>
  <si>
    <t>Ender (RK1097)</t>
  </si>
  <si>
    <t>ELEKTRISK  LØFTEENHED TIL FRITSTÅENDE BORD MED 4 BEN</t>
  </si>
  <si>
    <t>Introduktion til Pressalit Indivo køkkensystemer</t>
  </si>
  <si>
    <t>Vi håber, De bliver tilfreds med valget af Pressalit Indivo køkkensystem. For at kunne møde vores kunders forventninger til produktet, har vi udarbejdet denne produktionsguide til Indivo, som vi her præsenterer Dem for.
Navnet Indivo relaterer til produkternes individuelle konfiguration, dvs. at vi sjældent leverer to helt ens løsninger. Derfor er det også nødvendigt at vi, igennem denne guide, får så mange uddybende oplysninger fra Dem, som muligt. Dette hjælper os i høj grad til at forkorte leveringstiden på vores produkter.</t>
  </si>
  <si>
    <t>Der skal udfyldes én guide per løfteenhed. Dvs. at hvis der bestilles f.eks. to løfteenheder til bordplader og én løfteenhed til overskabe, skal der udfyldes tre guides. 
Produktionsguiden består af to sider inkl. denne. Vi beder om, at De:
1) læser denne side grundigt igennem, den indeholder vigtig information.
2) udfylder side 2, hvor vi beder om oplysninger vedrørende bordpladens udvendige mål samt beder Dem svare på spørgsmål om brugen af Indivo løfteenhederne.
Det er vigtigt at svare på SAMTLIGE spørgsmål.
3) forbereder en tegning over køkkenet hvori Indivo løfteenhederne skal placeres. På tegningen skal angives hvilke elementer der er højdejusterbare og hvilke der ikke er.
Når De har udfyldt produktionsguiden skal den sendes til Pressalit, enten per mail til dk@pressalit.com eller til deres faste kontaktperson hos Pressalit.
De bedes vedlægge Deres sædvanlige bestillingsformular med leveringsadresse m.v.</t>
  </si>
  <si>
    <t>Dernæst beder vi Dem om at indtaste målene på den bordplade, der skal monteres på løfteenheden. Disse mål skal være bordpladens ydre totalmål. På tegningen øverst på side to er det vist hvordan man finder A- og B målene.
Ved angivelsen af disse mål, er det vigtigt at De kender placeringen af evt. vand og el på væggen hvor løfteenheden skal placeres.
Som standard leveres Pressalit Indivo løfteenheder til bordplade med en såkaldt sargkontakt. Sargen er en kantplade - typisk af træ - der monteres lodret på bordpladens underside, og som vil skjule de installationer, der skrues på undersiden af bordpladen. I denne sarg monteres kontakten til højdejustering af Indivo løfteenhederne. På underkanten af en eventuel sarg, monteres sikkerhedsskinnerne til løfteenheden.
Det er derfor vigtigt ved bestilling af sikkerhedsskinner, at målene på sargen er nøjagtige.
Sargen skal købes separat hos køkkenforhandleren, Pressalit tilbyder udelukkende at levere beslag til at montere sargen på bordpladen. 
Det anbefales kraftigt, at De sammen med løfteenhederne også bestiller en sikkerhedsskinne til bordpladen.</t>
  </si>
  <si>
    <t>Såfremt der er spørgsmål til denne produktionsguide, står Pressalit naturligvis til rådighed.</t>
  </si>
</sst>
</file>

<file path=xl/styles.xml><?xml version="1.0" encoding="utf-8"?>
<styleSheet xmlns="http://schemas.openxmlformats.org/spreadsheetml/2006/main">
  <numFmts count="32">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_-;\-* #,##0_-;_-* &quot;-&quot;_-;_-@_-"/>
    <numFmt numFmtId="44" formatCode="_-* #,##0.00\ &quot;kr.&quot;_-;\-* #,##0.00\ &quot;kr.&quot;_-;_-* &quot;-&quot;??\ &quot;kr.&quot;_-;_-@_-"/>
    <numFmt numFmtId="43" formatCode="_-* #,##0.00_-;\-* #,##0.00_-;_-* &quot;-&quot;??_-;_-@_-"/>
    <numFmt numFmtId="164" formatCode="_-* #,##0\ _k_r_._-;\-* #,##0\ _k_r_._-;_-* &quot;-&quot;\ _k_r_._-;_-@_-"/>
    <numFmt numFmtId="165" formatCode="_-* #,##0.00\ _k_r_._-;\-* #,##0.00\ _k_r_._-;_-* &quot;-&quot;??\ _k_r_._-;_-@_-"/>
    <numFmt numFmtId="166" formatCode="&quot;kr.&quot;\ #,##0;&quot;kr.&quot;\ \-#,##0"/>
    <numFmt numFmtId="167" formatCode="&quot;kr.&quot;\ #,##0;[Red]&quot;kr.&quot;\ \-#,##0"/>
    <numFmt numFmtId="168" formatCode="&quot;kr.&quot;\ #,##0.00;&quot;kr.&quot;\ \-#,##0.00"/>
    <numFmt numFmtId="169" formatCode="&quot;kr.&quot;\ #,##0.00;[Red]&quot;kr.&quot;\ \-#,##0.00"/>
    <numFmt numFmtId="170" formatCode="_ &quot;kr.&quot;\ * #,##0_ ;_ &quot;kr.&quot;\ * \-#,##0_ ;_ &quot;kr.&quot;\ * &quot;-&quot;_ ;_ @_ "/>
    <numFmt numFmtId="171" formatCode="_ * #,##0_ ;_ * \-#,##0_ ;_ * &quot;-&quot;_ ;_ @_ "/>
    <numFmt numFmtId="172" formatCode="_ &quot;kr.&quot;\ * #,##0.00_ ;_ &quot;kr.&quot;\ * \-#,##0.00_ ;_ &quot;kr.&quot;\ * &quot;-&quot;??_ ;_ @_ "/>
    <numFmt numFmtId="173" formatCode="_ * #,##0.00_ ;_ * \-#,##0.00_ ;_ * &quot;-&quot;??_ ;_ @_ "/>
    <numFmt numFmtId="174" formatCode="&quot;kr&quot;\ #,##0;&quot;kr&quot;\ \-#,##0"/>
    <numFmt numFmtId="175" formatCode="&quot;kr&quot;\ #,##0;[Red]&quot;kr&quot;\ \-#,##0"/>
    <numFmt numFmtId="176" formatCode="&quot;kr&quot;\ #,##0.00;&quot;kr&quot;\ \-#,##0.00"/>
    <numFmt numFmtId="177" formatCode="&quot;kr&quot;\ #,##0.00;[Red]&quot;kr&quot;\ \-#,##0.00"/>
    <numFmt numFmtId="178" formatCode="_ &quot;kr&quot;\ * #,##0_ ;_ &quot;kr&quot;\ * \-#,##0_ ;_ &quot;kr&quot;\ * &quot;-&quot;_ ;_ @_ "/>
    <numFmt numFmtId="179" formatCode="_ &quot;kr&quot;\ * #,##0.00_ ;_ &quot;kr&quot;\ * \-#,##0.00_ ;_ &quot;kr&quot;\ * &quot;-&quot;??_ ;_ @_ "/>
    <numFmt numFmtId="180" formatCode="&quot;kr&quot;\ #,##0_);\(&quot;kr&quot;\ #,##0\)"/>
    <numFmt numFmtId="181" formatCode="&quot;kr&quot;\ #,##0_);[Red]\(&quot;kr&quot;\ #,##0\)"/>
    <numFmt numFmtId="182" formatCode="&quot;kr&quot;\ #,##0.00_);\(&quot;kr&quot;\ #,##0.00\)"/>
    <numFmt numFmtId="183" formatCode="&quot;kr&quot;\ #,##0.00_);[Red]\(&quot;kr&quot;\ #,##0.00\)"/>
    <numFmt numFmtId="184" formatCode="_(&quot;kr&quot;\ * #,##0_);_(&quot;kr&quot;\ * \(#,##0\);_(&quot;kr&quot;\ * &quot;-&quot;_);_(@_)"/>
    <numFmt numFmtId="185" formatCode="_(* #,##0_);_(* \(#,##0\);_(* &quot;-&quot;_);_(@_)"/>
    <numFmt numFmtId="186" formatCode="_(&quot;kr&quot;\ * #,##0.00_);_(&quot;kr&quot;\ * \(#,##0.00\);_(&quot;kr&quot;\ * &quot;-&quot;??_);_(@_)"/>
    <numFmt numFmtId="187" formatCode="_(* #,##0.00_);_(* \(#,##0.00\);_(* &quot;-&quot;??_);_(@_)"/>
  </numFmts>
  <fonts count="65">
    <font>
      <sz val="10"/>
      <name val="Arial"/>
      <family val="0"/>
    </font>
    <font>
      <b/>
      <sz val="14"/>
      <name val="Verdana"/>
      <family val="2"/>
    </font>
    <font>
      <sz val="14"/>
      <name val="Verdana"/>
      <family val="2"/>
    </font>
    <font>
      <sz val="9"/>
      <name val="Verdana"/>
      <family val="2"/>
    </font>
    <font>
      <b/>
      <sz val="13"/>
      <name val="Verdana"/>
      <family val="2"/>
    </font>
    <font>
      <b/>
      <sz val="10"/>
      <name val="Arial"/>
      <family val="2"/>
    </font>
    <font>
      <sz val="10"/>
      <name val="Verdana"/>
      <family val="2"/>
    </font>
    <font>
      <sz val="14"/>
      <name val="Arial"/>
      <family val="2"/>
    </font>
    <font>
      <b/>
      <sz val="16"/>
      <name val="Arial"/>
      <family val="2"/>
    </font>
    <font>
      <sz val="8"/>
      <name val="Arial"/>
      <family val="2"/>
    </font>
    <font>
      <b/>
      <sz val="10"/>
      <name val="Verdana"/>
      <family val="2"/>
    </font>
    <font>
      <sz val="12"/>
      <name val="Verdana"/>
      <family val="2"/>
    </font>
    <font>
      <b/>
      <sz val="22"/>
      <name val="Verdana"/>
      <family val="2"/>
    </font>
    <font>
      <b/>
      <sz val="14"/>
      <name val="Arial"/>
      <family val="2"/>
    </font>
    <font>
      <u val="single"/>
      <sz val="10"/>
      <color indexed="12"/>
      <name val="Arial"/>
      <family val="2"/>
    </font>
    <font>
      <u val="single"/>
      <sz val="10"/>
      <color indexed="36"/>
      <name val="Arial"/>
      <family val="2"/>
    </font>
    <font>
      <b/>
      <sz val="12"/>
      <name val="Verdana"/>
      <family val="2"/>
    </font>
    <font>
      <sz val="12"/>
      <name val="Arial"/>
      <family val="2"/>
    </font>
    <font>
      <b/>
      <sz val="12"/>
      <name val="Arial"/>
      <family val="2"/>
    </font>
    <font>
      <i/>
      <sz val="14"/>
      <name val="Verdana"/>
      <family val="2"/>
    </font>
    <font>
      <b/>
      <u val="single"/>
      <sz val="14"/>
      <name val="Verdana"/>
      <family val="2"/>
    </font>
    <font>
      <sz val="11"/>
      <name val="Verdana"/>
      <family val="2"/>
    </font>
    <font>
      <b/>
      <sz val="16"/>
      <name val="Verdana"/>
      <family val="2"/>
    </font>
    <font>
      <sz val="36"/>
      <name val="Verdana"/>
      <family val="2"/>
    </font>
    <font>
      <b/>
      <i/>
      <sz val="14"/>
      <name val="Verdana"/>
      <family val="2"/>
    </font>
    <font>
      <sz val="20"/>
      <name val="Verdana"/>
      <family val="2"/>
    </font>
    <font>
      <sz val="11"/>
      <color indexed="8"/>
      <name val="Calibri"/>
      <family val="2"/>
    </font>
    <font>
      <sz val="11"/>
      <color indexed="9"/>
      <name val="Calibri"/>
      <family val="2"/>
    </font>
    <font>
      <sz val="11"/>
      <color indexed="10"/>
      <name val="Calibri"/>
      <family val="2"/>
    </font>
    <font>
      <b/>
      <sz val="11"/>
      <color indexed="52"/>
      <name val="Calibri"/>
      <family val="2"/>
    </font>
    <font>
      <i/>
      <sz val="11"/>
      <color indexed="23"/>
      <name val="Calibri"/>
      <family val="2"/>
    </font>
    <font>
      <sz val="11"/>
      <color indexed="17"/>
      <name val="Calibri"/>
      <family val="2"/>
    </font>
    <font>
      <sz val="11"/>
      <color indexed="62"/>
      <name val="Calibri"/>
      <family val="2"/>
    </font>
    <font>
      <b/>
      <sz val="11"/>
      <color indexed="9"/>
      <name val="Calibri"/>
      <family val="2"/>
    </font>
    <font>
      <sz val="11"/>
      <color indexed="60"/>
      <name val="Calibri"/>
      <family val="2"/>
    </font>
    <font>
      <b/>
      <sz val="11"/>
      <color indexed="63"/>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8"/>
      <color indexed="56"/>
      <name val="Cambria"/>
      <family val="2"/>
    </font>
    <font>
      <b/>
      <sz val="11"/>
      <color indexed="8"/>
      <name val="Calibri"/>
      <family val="2"/>
    </font>
    <font>
      <sz val="11"/>
      <color indexed="20"/>
      <name val="Calibri"/>
      <family val="2"/>
    </font>
    <font>
      <sz val="14"/>
      <color indexed="9"/>
      <name val="Verdana"/>
      <family val="2"/>
    </font>
    <font>
      <sz val="14"/>
      <color indexed="10"/>
      <name val="Verdana"/>
      <family val="2"/>
    </font>
    <font>
      <sz val="8"/>
      <name val="Segoe UI"/>
      <family val="2"/>
    </font>
    <font>
      <sz val="11"/>
      <color theme="1"/>
      <name val="Calibri"/>
      <family val="2"/>
    </font>
    <font>
      <sz val="11"/>
      <color theme="0"/>
      <name val="Calibri"/>
      <family val="2"/>
    </font>
    <font>
      <sz val="11"/>
      <color rgb="FFFF0000"/>
      <name val="Calibri"/>
      <family val="2"/>
    </font>
    <font>
      <b/>
      <sz val="11"/>
      <color rgb="FFFA7D00"/>
      <name val="Calibri"/>
      <family val="2"/>
    </font>
    <font>
      <i/>
      <sz val="11"/>
      <color rgb="FF7F7F7F"/>
      <name val="Calibri"/>
      <family val="2"/>
    </font>
    <font>
      <sz val="11"/>
      <color rgb="FF006100"/>
      <name val="Calibri"/>
      <family val="2"/>
    </font>
    <font>
      <sz val="11"/>
      <color rgb="FF3F3F76"/>
      <name val="Calibri"/>
      <family val="2"/>
    </font>
    <font>
      <b/>
      <sz val="11"/>
      <color theme="0"/>
      <name val="Calibri"/>
      <family val="2"/>
    </font>
    <font>
      <sz val="11"/>
      <color rgb="FF9C6500"/>
      <name val="Calibri"/>
      <family val="2"/>
    </font>
    <font>
      <b/>
      <sz val="11"/>
      <color rgb="FF3F3F3F"/>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8"/>
      <color theme="3"/>
      <name val="Cambria"/>
      <family val="2"/>
    </font>
    <font>
      <b/>
      <sz val="11"/>
      <color theme="1"/>
      <name val="Calibri"/>
      <family val="2"/>
    </font>
    <font>
      <sz val="11"/>
      <color rgb="FF9C0006"/>
      <name val="Calibri"/>
      <family val="2"/>
    </font>
    <font>
      <sz val="14"/>
      <color theme="0"/>
      <name val="Verdana"/>
      <family val="2"/>
    </font>
    <font>
      <sz val="14"/>
      <color rgb="FFFF0000"/>
      <name val="Verdana"/>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indexed="13"/>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rgb="FFFFFF00"/>
        <bgColor indexed="64"/>
      </patternFill>
    </fill>
    <fill>
      <patternFill patternType="solid">
        <fgColor indexed="10"/>
        <bgColor indexed="64"/>
      </patternFill>
    </fill>
  </fills>
  <borders count="54">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style="thin"/>
      <top style="thin"/>
      <bottom>
        <color indexed="63"/>
      </bottom>
    </border>
    <border>
      <left>
        <color indexed="63"/>
      </left>
      <right>
        <color indexed="63"/>
      </right>
      <top style="thin"/>
      <bottom>
        <color indexed="63"/>
      </bottom>
    </border>
    <border>
      <left style="thin"/>
      <right>
        <color indexed="63"/>
      </right>
      <top style="thin"/>
      <bottom>
        <color indexed="63"/>
      </bottom>
    </border>
    <border>
      <left style="thick"/>
      <right style="thick"/>
      <top style="thick"/>
      <bottom style="thin"/>
    </border>
    <border>
      <left style="thick"/>
      <right style="thick"/>
      <top>
        <color indexed="63"/>
      </top>
      <bottom style="thin"/>
    </border>
    <border>
      <left style="thick"/>
      <right style="thick"/>
      <top style="thin"/>
      <bottom style="thick"/>
    </border>
    <border>
      <left style="thick"/>
      <right style="thick"/>
      <top style="thick"/>
      <bottom style="thick"/>
    </border>
    <border>
      <left>
        <color indexed="63"/>
      </left>
      <right>
        <color indexed="63"/>
      </right>
      <top style="thick"/>
      <bottom>
        <color indexed="63"/>
      </bottom>
    </border>
    <border>
      <left style="thin"/>
      <right style="thin"/>
      <top style="thin"/>
      <bottom style="thin"/>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dashDotDot"/>
      <bottom>
        <color indexed="63"/>
      </bottom>
    </border>
    <border>
      <left style="hair"/>
      <right style="hair"/>
      <top style="hair"/>
      <bottom style="hair"/>
    </border>
    <border>
      <left>
        <color indexed="63"/>
      </left>
      <right>
        <color indexed="63"/>
      </right>
      <top>
        <color indexed="63"/>
      </top>
      <bottom style="dashDot"/>
    </border>
    <border>
      <left style="dotted"/>
      <right style="dotted"/>
      <top style="dotted"/>
      <bottom style="dotted"/>
    </border>
    <border>
      <left style="dashed"/>
      <right style="dashed"/>
      <top style="dashed"/>
      <bottom style="dashed"/>
    </border>
    <border>
      <left>
        <color indexed="63"/>
      </left>
      <right>
        <color indexed="63"/>
      </right>
      <top>
        <color indexed="63"/>
      </top>
      <bottom style="thin"/>
    </border>
    <border>
      <left>
        <color indexed="63"/>
      </left>
      <right style="thin"/>
      <top>
        <color indexed="63"/>
      </top>
      <bottom style="thin"/>
    </border>
    <border>
      <left style="thick"/>
      <right>
        <color indexed="63"/>
      </right>
      <top style="thick"/>
      <bottom style="thick"/>
    </border>
    <border>
      <left>
        <color indexed="63"/>
      </left>
      <right>
        <color indexed="63"/>
      </right>
      <top style="thick"/>
      <bottom style="thick"/>
    </border>
    <border>
      <left>
        <color indexed="63"/>
      </left>
      <right style="thin"/>
      <top style="thick"/>
      <bottom style="thick"/>
    </border>
    <border>
      <left style="thick"/>
      <right>
        <color indexed="63"/>
      </right>
      <top>
        <color indexed="63"/>
      </top>
      <bottom style="thick"/>
    </border>
    <border>
      <left>
        <color indexed="63"/>
      </left>
      <right>
        <color indexed="63"/>
      </right>
      <top>
        <color indexed="63"/>
      </top>
      <bottom style="thick"/>
    </border>
    <border>
      <left>
        <color indexed="63"/>
      </left>
      <right style="thin"/>
      <top>
        <color indexed="63"/>
      </top>
      <bottom style="thick"/>
    </border>
    <border>
      <left style="thick"/>
      <right>
        <color indexed="63"/>
      </right>
      <top style="thick"/>
      <bottom style="thin"/>
    </border>
    <border>
      <left>
        <color indexed="63"/>
      </left>
      <right>
        <color indexed="63"/>
      </right>
      <top style="thick"/>
      <bottom style="thin"/>
    </border>
    <border>
      <left>
        <color indexed="63"/>
      </left>
      <right style="thick"/>
      <top style="thick"/>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ck"/>
      <right>
        <color indexed="63"/>
      </right>
      <top style="thin"/>
      <bottom style="thin"/>
    </border>
    <border>
      <left>
        <color indexed="63"/>
      </left>
      <right>
        <color indexed="63"/>
      </right>
      <top style="thin"/>
      <bottom style="thin"/>
    </border>
    <border>
      <left>
        <color indexed="63"/>
      </left>
      <right style="thick"/>
      <top style="thin"/>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ck"/>
      <right>
        <color indexed="63"/>
      </right>
      <top style="thin"/>
      <bottom style="thick"/>
    </border>
    <border>
      <left>
        <color indexed="63"/>
      </left>
      <right>
        <color indexed="63"/>
      </right>
      <top style="thin"/>
      <bottom style="thick"/>
    </border>
    <border>
      <left>
        <color indexed="63"/>
      </left>
      <right style="thick"/>
      <top style="thin"/>
      <bottom style="thick"/>
    </border>
    <border>
      <left>
        <color indexed="63"/>
      </left>
      <right style="thick"/>
      <top style="thick"/>
      <bottom style="thick"/>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8" fillId="0" borderId="0" applyNumberFormat="0" applyFill="0" applyBorder="0" applyAlignment="0" applyProtection="0"/>
    <xf numFmtId="0" fontId="0" fillId="20" borderId="1" applyNumberFormat="0" applyFont="0" applyAlignment="0" applyProtection="0"/>
    <xf numFmtId="0" fontId="49" fillId="21" borderId="2" applyNumberFormat="0" applyAlignment="0" applyProtection="0"/>
    <xf numFmtId="0" fontId="15" fillId="0" borderId="0" applyNumberFormat="0" applyFill="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50" fillId="0" borderId="0" applyNumberFormat="0" applyFill="0" applyBorder="0" applyAlignment="0" applyProtection="0"/>
    <xf numFmtId="0" fontId="51" fillId="28" borderId="0" applyNumberFormat="0" applyBorder="0" applyAlignment="0" applyProtection="0"/>
    <xf numFmtId="0" fontId="52" fillId="29" borderId="2" applyNumberFormat="0" applyAlignment="0" applyProtection="0"/>
    <xf numFmtId="187" fontId="0" fillId="0" borderId="0" applyFont="0" applyFill="0" applyBorder="0" applyAlignment="0" applyProtection="0"/>
    <xf numFmtId="185" fontId="0" fillId="0" borderId="0" applyFont="0" applyFill="0" applyBorder="0" applyAlignment="0" applyProtection="0"/>
    <xf numFmtId="0" fontId="53" fillId="30" borderId="3" applyNumberFormat="0" applyAlignment="0" applyProtection="0"/>
    <xf numFmtId="0" fontId="14" fillId="0" borderId="0" applyNumberFormat="0" applyFill="0" applyBorder="0" applyAlignment="0" applyProtection="0"/>
    <xf numFmtId="0" fontId="54" fillId="31" borderId="0" applyNumberFormat="0" applyBorder="0" applyAlignment="0" applyProtection="0"/>
    <xf numFmtId="0" fontId="55" fillId="21" borderId="4" applyNumberFormat="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9" fontId="0" fillId="0" borderId="0" applyFont="0" applyFill="0" applyBorder="0" applyAlignment="0" applyProtection="0"/>
    <xf numFmtId="0" fontId="59" fillId="0" borderId="8" applyNumberFormat="0" applyFill="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32" borderId="0" applyNumberFormat="0" applyBorder="0" applyAlignment="0" applyProtection="0"/>
    <xf numFmtId="186" fontId="0" fillId="0" borderId="0" applyFont="0" applyFill="0" applyBorder="0" applyAlignment="0" applyProtection="0"/>
    <xf numFmtId="184" fontId="0" fillId="0" borderId="0" applyFont="0" applyFill="0" applyBorder="0" applyAlignment="0" applyProtection="0"/>
  </cellStyleXfs>
  <cellXfs count="186">
    <xf numFmtId="0" fontId="0" fillId="0" borderId="0" xfId="0" applyAlignment="1">
      <alignment/>
    </xf>
    <xf numFmtId="0" fontId="3" fillId="0" borderId="0" xfId="0" applyFont="1" applyAlignment="1">
      <alignment/>
    </xf>
    <xf numFmtId="0" fontId="0" fillId="0" borderId="10" xfId="0" applyBorder="1" applyAlignment="1">
      <alignment/>
    </xf>
    <xf numFmtId="0" fontId="0" fillId="0" borderId="11" xfId="0" applyBorder="1" applyAlignment="1">
      <alignment/>
    </xf>
    <xf numFmtId="0" fontId="4" fillId="33" borderId="12" xfId="0" applyFont="1" applyFill="1" applyBorder="1" applyAlignment="1">
      <alignment/>
    </xf>
    <xf numFmtId="0" fontId="8" fillId="33" borderId="11" xfId="0" applyFont="1" applyFill="1" applyBorder="1" applyAlignment="1">
      <alignment/>
    </xf>
    <xf numFmtId="0" fontId="0" fillId="33" borderId="11" xfId="0" applyFill="1" applyBorder="1" applyAlignment="1">
      <alignment/>
    </xf>
    <xf numFmtId="0" fontId="6" fillId="0" borderId="0" xfId="0" applyFont="1" applyAlignment="1">
      <alignment/>
    </xf>
    <xf numFmtId="0" fontId="1" fillId="0" borderId="13" xfId="0" applyFont="1" applyBorder="1" applyAlignment="1">
      <alignment/>
    </xf>
    <xf numFmtId="0" fontId="1" fillId="0" borderId="14" xfId="0" applyFont="1" applyBorder="1" applyAlignment="1">
      <alignment/>
    </xf>
    <xf numFmtId="0" fontId="1" fillId="0" borderId="15" xfId="0" applyFont="1" applyBorder="1" applyAlignment="1">
      <alignment/>
    </xf>
    <xf numFmtId="0" fontId="2" fillId="0" borderId="0" xfId="0" applyFont="1" applyAlignment="1">
      <alignment/>
    </xf>
    <xf numFmtId="0" fontId="7" fillId="0" borderId="0" xfId="0" applyFont="1" applyAlignment="1">
      <alignment/>
    </xf>
    <xf numFmtId="0" fontId="7" fillId="0" borderId="0" xfId="0" applyFont="1" applyAlignment="1" quotePrefix="1">
      <alignment/>
    </xf>
    <xf numFmtId="0" fontId="10" fillId="34" borderId="0" xfId="49" applyFont="1" applyFill="1" applyAlignment="1" applyProtection="1">
      <alignment/>
      <protection/>
    </xf>
    <xf numFmtId="0" fontId="6" fillId="35" borderId="0" xfId="0" applyFont="1" applyFill="1" applyAlignment="1">
      <alignment/>
    </xf>
    <xf numFmtId="0" fontId="11" fillId="35" borderId="0" xfId="0" applyFont="1" applyFill="1" applyBorder="1" applyAlignment="1" applyProtection="1">
      <alignment horizontal="center"/>
      <protection locked="0"/>
    </xf>
    <xf numFmtId="0" fontId="17" fillId="35" borderId="0" xfId="0" applyFont="1" applyFill="1" applyBorder="1" applyAlignment="1" applyProtection="1">
      <alignment horizontal="center"/>
      <protection locked="0"/>
    </xf>
    <xf numFmtId="0" fontId="2" fillId="35" borderId="0" xfId="0" applyFont="1" applyFill="1" applyAlignment="1">
      <alignment/>
    </xf>
    <xf numFmtId="0" fontId="2" fillId="36" borderId="16" xfId="0" applyFont="1" applyFill="1" applyBorder="1" applyAlignment="1">
      <alignment/>
    </xf>
    <xf numFmtId="0" fontId="2" fillId="35" borderId="17" xfId="0" applyFont="1" applyFill="1" applyBorder="1" applyAlignment="1" applyProtection="1">
      <alignment horizontal="center"/>
      <protection locked="0"/>
    </xf>
    <xf numFmtId="0" fontId="7" fillId="35" borderId="17" xfId="0" applyFont="1" applyFill="1" applyBorder="1" applyAlignment="1">
      <alignment horizontal="center"/>
    </xf>
    <xf numFmtId="0" fontId="2" fillId="35" borderId="0" xfId="0" applyFont="1" applyFill="1" applyBorder="1" applyAlignment="1">
      <alignment/>
    </xf>
    <xf numFmtId="0" fontId="2" fillId="35" borderId="0" xfId="0" applyFont="1" applyFill="1" applyBorder="1" applyAlignment="1" applyProtection="1">
      <alignment horizontal="center"/>
      <protection locked="0"/>
    </xf>
    <xf numFmtId="0" fontId="7" fillId="35" borderId="0" xfId="0" applyFont="1" applyFill="1" applyBorder="1" applyAlignment="1" applyProtection="1">
      <alignment horizontal="center"/>
      <protection locked="0"/>
    </xf>
    <xf numFmtId="0" fontId="1" fillId="35" borderId="0" xfId="0" applyFont="1" applyFill="1" applyAlignment="1">
      <alignment/>
    </xf>
    <xf numFmtId="0" fontId="1" fillId="35" borderId="0" xfId="0" applyFont="1" applyFill="1" applyAlignment="1">
      <alignment horizontal="center"/>
    </xf>
    <xf numFmtId="0" fontId="2" fillId="0" borderId="18" xfId="0" applyFont="1" applyBorder="1" applyAlignment="1" applyProtection="1">
      <alignment horizontal="center"/>
      <protection locked="0"/>
    </xf>
    <xf numFmtId="0" fontId="2" fillId="35" borderId="0" xfId="0" applyFont="1" applyFill="1" applyAlignment="1">
      <alignment horizontal="center"/>
    </xf>
    <xf numFmtId="0" fontId="2" fillId="35" borderId="18" xfId="0" applyFont="1" applyFill="1" applyBorder="1" applyAlignment="1" applyProtection="1">
      <alignment horizontal="center"/>
      <protection locked="0"/>
    </xf>
    <xf numFmtId="0" fontId="2" fillId="35" borderId="18" xfId="0" applyFont="1" applyFill="1" applyBorder="1" applyAlignment="1" applyProtection="1">
      <alignment/>
      <protection locked="0"/>
    </xf>
    <xf numFmtId="0" fontId="19" fillId="35" borderId="0" xfId="0" applyFont="1" applyFill="1" applyAlignment="1">
      <alignment/>
    </xf>
    <xf numFmtId="0" fontId="2" fillId="35" borderId="0" xfId="0" applyFont="1" applyFill="1" applyAlignment="1">
      <alignment horizontal="left" indent="3"/>
    </xf>
    <xf numFmtId="0" fontId="2" fillId="35" borderId="0" xfId="0" applyFont="1" applyFill="1" applyAlignment="1">
      <alignment/>
    </xf>
    <xf numFmtId="0" fontId="2" fillId="35" borderId="0" xfId="0" applyFont="1" applyFill="1" applyBorder="1" applyAlignment="1" applyProtection="1">
      <alignment/>
      <protection locked="0"/>
    </xf>
    <xf numFmtId="0" fontId="7" fillId="35" borderId="0" xfId="0" applyFont="1" applyFill="1" applyBorder="1" applyAlignment="1">
      <alignment/>
    </xf>
    <xf numFmtId="0" fontId="2" fillId="35" borderId="18" xfId="0" applyFont="1" applyFill="1" applyBorder="1" applyAlignment="1">
      <alignment/>
    </xf>
    <xf numFmtId="0" fontId="2" fillId="35" borderId="0" xfId="0" applyFont="1" applyFill="1" applyAlignment="1">
      <alignment horizontal="right"/>
    </xf>
    <xf numFmtId="0" fontId="2" fillId="35" borderId="0" xfId="0" applyFont="1" applyFill="1" applyAlignment="1">
      <alignment horizontal="center" vertical="top"/>
    </xf>
    <xf numFmtId="0" fontId="2" fillId="35" borderId="0" xfId="0" applyFont="1" applyFill="1" applyAlignment="1">
      <alignment wrapText="1"/>
    </xf>
    <xf numFmtId="0" fontId="63" fillId="35" borderId="0" xfId="0" applyFont="1" applyFill="1" applyBorder="1" applyAlignment="1">
      <alignment/>
    </xf>
    <xf numFmtId="0" fontId="21" fillId="36" borderId="16" xfId="0" applyFont="1" applyFill="1" applyBorder="1" applyAlignment="1">
      <alignment/>
    </xf>
    <xf numFmtId="0" fontId="16" fillId="37" borderId="0" xfId="0" applyFont="1" applyFill="1" applyBorder="1" applyAlignment="1">
      <alignment/>
    </xf>
    <xf numFmtId="0" fontId="6" fillId="37" borderId="0" xfId="0" applyFont="1" applyFill="1" applyBorder="1" applyAlignment="1">
      <alignment/>
    </xf>
    <xf numFmtId="0" fontId="11" fillId="37" borderId="0" xfId="0" applyFont="1" applyFill="1" applyBorder="1" applyAlignment="1">
      <alignment/>
    </xf>
    <xf numFmtId="0" fontId="6" fillId="0" borderId="0" xfId="0" applyFont="1" applyAlignment="1">
      <alignment wrapText="1"/>
    </xf>
    <xf numFmtId="0" fontId="6" fillId="35" borderId="11" xfId="0" applyFont="1" applyFill="1" applyBorder="1" applyAlignment="1">
      <alignment/>
    </xf>
    <xf numFmtId="0" fontId="6" fillId="35" borderId="10" xfId="0" applyFont="1" applyFill="1" applyBorder="1" applyAlignment="1">
      <alignment/>
    </xf>
    <xf numFmtId="0" fontId="6" fillId="35" borderId="19" xfId="0" applyFont="1" applyFill="1" applyBorder="1" applyAlignment="1">
      <alignment/>
    </xf>
    <xf numFmtId="0" fontId="10" fillId="35" borderId="20" xfId="0" applyFont="1" applyFill="1" applyBorder="1" applyAlignment="1">
      <alignment/>
    </xf>
    <xf numFmtId="0" fontId="6" fillId="35" borderId="21" xfId="0" applyFont="1" applyFill="1" applyBorder="1" applyAlignment="1">
      <alignment/>
    </xf>
    <xf numFmtId="0" fontId="6" fillId="35" borderId="20" xfId="0" applyFont="1" applyFill="1" applyBorder="1" applyAlignment="1">
      <alignment/>
    </xf>
    <xf numFmtId="0" fontId="6" fillId="35" borderId="0" xfId="0" applyFont="1" applyFill="1" applyBorder="1" applyAlignment="1">
      <alignment horizontal="left" vertical="center" wrapText="1"/>
    </xf>
    <xf numFmtId="0" fontId="10" fillId="0" borderId="12" xfId="0" applyFont="1" applyFill="1" applyBorder="1" applyAlignment="1">
      <alignment/>
    </xf>
    <xf numFmtId="0" fontId="6" fillId="0" borderId="11" xfId="0" applyFont="1" applyFill="1" applyBorder="1" applyAlignment="1">
      <alignment/>
    </xf>
    <xf numFmtId="0" fontId="22" fillId="35" borderId="0" xfId="0" applyFont="1" applyFill="1" applyAlignment="1">
      <alignment/>
    </xf>
    <xf numFmtId="0" fontId="22" fillId="35" borderId="0" xfId="0" applyFont="1" applyFill="1" applyAlignment="1">
      <alignment horizontal="left" vertical="center" wrapText="1"/>
    </xf>
    <xf numFmtId="0" fontId="2" fillId="0" borderId="0" xfId="0" applyFont="1" applyFill="1" applyAlignment="1">
      <alignment horizontal="center"/>
    </xf>
    <xf numFmtId="0" fontId="7" fillId="0" borderId="0" xfId="0" applyFont="1" applyFill="1" applyAlignment="1">
      <alignment horizontal="center"/>
    </xf>
    <xf numFmtId="0" fontId="21" fillId="35" borderId="0" xfId="0" applyFont="1" applyFill="1" applyAlignment="1">
      <alignment horizontal="center"/>
    </xf>
    <xf numFmtId="0" fontId="1" fillId="35" borderId="22" xfId="0" applyFont="1" applyFill="1" applyBorder="1" applyAlignment="1">
      <alignment/>
    </xf>
    <xf numFmtId="0" fontId="2" fillId="35" borderId="22" xfId="0" applyFont="1" applyFill="1" applyBorder="1" applyAlignment="1">
      <alignment/>
    </xf>
    <xf numFmtId="0" fontId="2" fillId="35" borderId="22" xfId="0" applyFont="1" applyFill="1" applyBorder="1" applyAlignment="1">
      <alignment horizontal="center"/>
    </xf>
    <xf numFmtId="0" fontId="2" fillId="35" borderId="22" xfId="0" applyFont="1" applyFill="1" applyBorder="1" applyAlignment="1">
      <alignment vertical="top" wrapText="1"/>
    </xf>
    <xf numFmtId="0" fontId="2" fillId="35" borderId="22" xfId="0" applyFont="1" applyFill="1" applyBorder="1" applyAlignment="1" applyProtection="1">
      <alignment/>
      <protection locked="0"/>
    </xf>
    <xf numFmtId="0" fontId="24" fillId="35" borderId="22" xfId="0" applyFont="1" applyFill="1" applyBorder="1" applyAlignment="1">
      <alignment horizontal="center"/>
    </xf>
    <xf numFmtId="0" fontId="2" fillId="35" borderId="23" xfId="0" applyFont="1" applyFill="1" applyBorder="1" applyAlignment="1">
      <alignment/>
    </xf>
    <xf numFmtId="0" fontId="7" fillId="37" borderId="0" xfId="0" applyFont="1" applyFill="1" applyAlignment="1">
      <alignment/>
    </xf>
    <xf numFmtId="0" fontId="7" fillId="0" borderId="0" xfId="0" applyFont="1" applyFill="1" applyAlignment="1">
      <alignment/>
    </xf>
    <xf numFmtId="0" fontId="2" fillId="35" borderId="24" xfId="0" applyFont="1" applyFill="1" applyBorder="1" applyAlignment="1">
      <alignment/>
    </xf>
    <xf numFmtId="0" fontId="2" fillId="35" borderId="24" xfId="0" applyFont="1" applyFill="1" applyBorder="1" applyAlignment="1">
      <alignment horizontal="center"/>
    </xf>
    <xf numFmtId="0" fontId="2" fillId="37" borderId="0" xfId="0" applyFont="1" applyFill="1" applyAlignment="1">
      <alignment/>
    </xf>
    <xf numFmtId="0" fontId="2" fillId="37" borderId="0" xfId="0" applyFont="1" applyFill="1" applyAlignment="1">
      <alignment horizontal="center"/>
    </xf>
    <xf numFmtId="0" fontId="2" fillId="37" borderId="0" xfId="0" applyFont="1" applyFill="1" applyBorder="1" applyAlignment="1">
      <alignment horizontal="center"/>
    </xf>
    <xf numFmtId="0" fontId="1" fillId="37" borderId="0" xfId="0" applyFont="1" applyFill="1" applyAlignment="1">
      <alignment/>
    </xf>
    <xf numFmtId="0" fontId="2" fillId="37" borderId="0" xfId="0" applyFont="1" applyFill="1" applyAlignment="1">
      <alignment horizontal="right"/>
    </xf>
    <xf numFmtId="0" fontId="2" fillId="37" borderId="25" xfId="0" applyFont="1" applyFill="1" applyBorder="1" applyAlignment="1">
      <alignment/>
    </xf>
    <xf numFmtId="0" fontId="2" fillId="37" borderId="0" xfId="0" applyFont="1" applyFill="1" applyAlignment="1">
      <alignment horizontal="center" vertical="top"/>
    </xf>
    <xf numFmtId="0" fontId="1" fillId="37" borderId="0" xfId="0" applyFont="1" applyFill="1" applyAlignment="1">
      <alignment horizontal="center"/>
    </xf>
    <xf numFmtId="0" fontId="2" fillId="37" borderId="18" xfId="0" applyFont="1" applyFill="1" applyBorder="1" applyAlignment="1">
      <alignment horizontal="center"/>
    </xf>
    <xf numFmtId="0" fontId="2" fillId="37" borderId="0" xfId="0" applyFont="1" applyFill="1" applyBorder="1" applyAlignment="1">
      <alignment/>
    </xf>
    <xf numFmtId="0" fontId="1" fillId="37" borderId="0" xfId="0" applyFont="1" applyFill="1" applyBorder="1" applyAlignment="1">
      <alignment horizontal="center"/>
    </xf>
    <xf numFmtId="0" fontId="64" fillId="37" borderId="0" xfId="0" applyFont="1" applyFill="1" applyAlignment="1">
      <alignment/>
    </xf>
    <xf numFmtId="0" fontId="7" fillId="37" borderId="0" xfId="0" applyFont="1" applyFill="1" applyAlignment="1">
      <alignment horizontal="center"/>
    </xf>
    <xf numFmtId="0" fontId="2" fillId="37" borderId="0" xfId="0" applyFont="1" applyFill="1" applyAlignment="1">
      <alignment horizontal="left" indent="3"/>
    </xf>
    <xf numFmtId="0" fontId="23" fillId="37" borderId="0" xfId="0" applyFont="1" applyFill="1" applyAlignment="1">
      <alignment vertical="center"/>
    </xf>
    <xf numFmtId="0" fontId="2" fillId="37" borderId="24" xfId="0" applyFont="1" applyFill="1" applyBorder="1" applyAlignment="1">
      <alignment/>
    </xf>
    <xf numFmtId="0" fontId="0" fillId="37" borderId="0" xfId="0" applyFill="1" applyAlignment="1">
      <alignment horizontal="center"/>
    </xf>
    <xf numFmtId="0" fontId="22" fillId="37" borderId="0" xfId="0" applyFont="1" applyFill="1" applyAlignment="1">
      <alignment/>
    </xf>
    <xf numFmtId="0" fontId="3" fillId="37" borderId="0" xfId="0" applyFont="1" applyFill="1" applyAlignment="1">
      <alignment/>
    </xf>
    <xf numFmtId="0" fontId="4" fillId="37" borderId="13" xfId="0" applyFont="1" applyFill="1" applyBorder="1" applyAlignment="1">
      <alignment/>
    </xf>
    <xf numFmtId="0" fontId="4" fillId="37" borderId="14" xfId="0" applyFont="1" applyFill="1" applyBorder="1" applyAlignment="1">
      <alignment/>
    </xf>
    <xf numFmtId="0" fontId="4" fillId="37" borderId="15" xfId="0" applyFont="1" applyFill="1" applyBorder="1" applyAlignment="1">
      <alignment/>
    </xf>
    <xf numFmtId="0" fontId="3" fillId="37" borderId="0" xfId="0" applyFont="1" applyFill="1" applyBorder="1" applyAlignment="1">
      <alignment/>
    </xf>
    <xf numFmtId="0" fontId="2" fillId="37" borderId="18" xfId="0" applyFont="1" applyFill="1" applyBorder="1" applyAlignment="1" applyProtection="1">
      <alignment horizontal="center"/>
      <protection locked="0"/>
    </xf>
    <xf numFmtId="0" fontId="1" fillId="37" borderId="22" xfId="0" applyFont="1" applyFill="1" applyBorder="1" applyAlignment="1">
      <alignment/>
    </xf>
    <xf numFmtId="0" fontId="2" fillId="37" borderId="22" xfId="0" applyFont="1" applyFill="1" applyBorder="1" applyAlignment="1">
      <alignment/>
    </xf>
    <xf numFmtId="0" fontId="2" fillId="37" borderId="22" xfId="0" applyFont="1" applyFill="1" applyBorder="1" applyAlignment="1">
      <alignment horizontal="center"/>
    </xf>
    <xf numFmtId="0" fontId="2" fillId="37" borderId="22" xfId="0" applyFont="1" applyFill="1" applyBorder="1" applyAlignment="1">
      <alignment vertical="top" wrapText="1"/>
    </xf>
    <xf numFmtId="0" fontId="1" fillId="37" borderId="22" xfId="0" applyFont="1" applyFill="1" applyBorder="1" applyAlignment="1">
      <alignment horizontal="center"/>
    </xf>
    <xf numFmtId="0" fontId="21" fillId="37" borderId="0" xfId="0" applyFont="1" applyFill="1" applyAlignment="1">
      <alignment vertical="center" wrapText="1"/>
    </xf>
    <xf numFmtId="0" fontId="2" fillId="37" borderId="26" xfId="0" applyFont="1" applyFill="1" applyBorder="1" applyAlignment="1">
      <alignment/>
    </xf>
    <xf numFmtId="0" fontId="21" fillId="37" borderId="0" xfId="0" applyFont="1" applyFill="1" applyAlignment="1">
      <alignment horizontal="center"/>
    </xf>
    <xf numFmtId="0" fontId="25" fillId="38" borderId="0" xfId="0" applyFont="1" applyFill="1" applyAlignment="1">
      <alignment horizontal="center"/>
    </xf>
    <xf numFmtId="0" fontId="1" fillId="35" borderId="0" xfId="0" applyFont="1" applyFill="1" applyAlignment="1">
      <alignment horizontal="left" vertical="center" wrapText="1"/>
    </xf>
    <xf numFmtId="0" fontId="11" fillId="37" borderId="0" xfId="0" applyFont="1" applyFill="1" applyBorder="1" applyAlignment="1" applyProtection="1">
      <alignment horizontal="center"/>
      <protection locked="0"/>
    </xf>
    <xf numFmtId="0" fontId="17" fillId="37" borderId="0" xfId="0" applyFont="1" applyFill="1" applyBorder="1" applyAlignment="1" applyProtection="1">
      <alignment horizontal="center"/>
      <protection locked="0"/>
    </xf>
    <xf numFmtId="0" fontId="16" fillId="37" borderId="0" xfId="0" applyFont="1" applyFill="1" applyBorder="1" applyAlignment="1" applyProtection="1">
      <alignment horizontal="center"/>
      <protection locked="0"/>
    </xf>
    <xf numFmtId="0" fontId="16" fillId="37" borderId="0" xfId="0" applyFont="1" applyFill="1" applyBorder="1" applyAlignment="1">
      <alignment horizontal="center"/>
    </xf>
    <xf numFmtId="0" fontId="17" fillId="37" borderId="0" xfId="0" applyFont="1" applyFill="1" applyBorder="1" applyAlignment="1">
      <alignment horizontal="center"/>
    </xf>
    <xf numFmtId="0" fontId="11" fillId="37" borderId="0" xfId="0" applyFont="1" applyFill="1" applyBorder="1" applyAlignment="1" applyProtection="1">
      <alignment/>
      <protection locked="0"/>
    </xf>
    <xf numFmtId="0" fontId="17" fillId="37" borderId="0" xfId="0" applyFont="1" applyFill="1" applyBorder="1" applyAlignment="1" applyProtection="1">
      <alignment/>
      <protection locked="0"/>
    </xf>
    <xf numFmtId="0" fontId="18" fillId="37" borderId="0" xfId="0" applyFont="1" applyFill="1" applyBorder="1" applyAlignment="1" applyProtection="1">
      <alignment horizontal="center"/>
      <protection locked="0"/>
    </xf>
    <xf numFmtId="0" fontId="6" fillId="35" borderId="27" xfId="0" applyFont="1" applyFill="1" applyBorder="1" applyAlignment="1">
      <alignment horizontal="left" vertical="center" wrapText="1"/>
    </xf>
    <xf numFmtId="0" fontId="6" fillId="35" borderId="28" xfId="0" applyFont="1" applyFill="1" applyBorder="1" applyAlignment="1">
      <alignment horizontal="left" vertical="center" wrapText="1"/>
    </xf>
    <xf numFmtId="0" fontId="6" fillId="35" borderId="0" xfId="0" applyFont="1" applyFill="1" applyBorder="1" applyAlignment="1">
      <alignment horizontal="left" vertical="center" wrapText="1"/>
    </xf>
    <xf numFmtId="0" fontId="6" fillId="35" borderId="21" xfId="0" applyFont="1" applyFill="1" applyBorder="1" applyAlignment="1">
      <alignment horizontal="left" vertical="center" wrapText="1"/>
    </xf>
    <xf numFmtId="0" fontId="1" fillId="37" borderId="0" xfId="0" applyFont="1" applyFill="1" applyAlignment="1">
      <alignment horizontal="center"/>
    </xf>
    <xf numFmtId="0" fontId="2" fillId="36" borderId="29" xfId="0" applyFont="1" applyFill="1" applyBorder="1" applyAlignment="1" applyProtection="1">
      <alignment horizontal="center"/>
      <protection locked="0"/>
    </xf>
    <xf numFmtId="0" fontId="7" fillId="0" borderId="30" xfId="0" applyFont="1" applyBorder="1" applyAlignment="1" applyProtection="1">
      <alignment horizontal="center"/>
      <protection locked="0"/>
    </xf>
    <xf numFmtId="0" fontId="7" fillId="0" borderId="31" xfId="0" applyFont="1" applyBorder="1" applyAlignment="1" applyProtection="1">
      <alignment horizontal="center"/>
      <protection locked="0"/>
    </xf>
    <xf numFmtId="0" fontId="2" fillId="34" borderId="0" xfId="0" applyFont="1" applyFill="1" applyAlignment="1">
      <alignment horizontal="center"/>
    </xf>
    <xf numFmtId="0" fontId="7" fillId="34" borderId="0" xfId="0" applyFont="1" applyFill="1" applyAlignment="1">
      <alignment horizontal="center"/>
    </xf>
    <xf numFmtId="0" fontId="1" fillId="36" borderId="32" xfId="0" applyFont="1" applyFill="1" applyBorder="1" applyAlignment="1" applyProtection="1">
      <alignment horizontal="center"/>
      <protection locked="0"/>
    </xf>
    <xf numFmtId="0" fontId="7" fillId="0" borderId="33" xfId="0" applyFont="1" applyBorder="1" applyAlignment="1" applyProtection="1">
      <alignment horizontal="center"/>
      <protection locked="0"/>
    </xf>
    <xf numFmtId="0" fontId="7" fillId="0" borderId="34" xfId="0" applyFont="1" applyBorder="1" applyAlignment="1" applyProtection="1">
      <alignment horizontal="center"/>
      <protection locked="0"/>
    </xf>
    <xf numFmtId="0" fontId="2" fillId="0" borderId="35" xfId="0" applyFont="1" applyBorder="1" applyAlignment="1" applyProtection="1">
      <alignment/>
      <protection locked="0"/>
    </xf>
    <xf numFmtId="0" fontId="7" fillId="0" borderId="36" xfId="0" applyFont="1" applyBorder="1" applyAlignment="1" applyProtection="1">
      <alignment/>
      <protection locked="0"/>
    </xf>
    <xf numFmtId="0" fontId="7" fillId="0" borderId="37" xfId="0" applyFont="1" applyBorder="1" applyAlignment="1" applyProtection="1">
      <alignment/>
      <protection locked="0"/>
    </xf>
    <xf numFmtId="0" fontId="21" fillId="35" borderId="0" xfId="0" applyFont="1" applyFill="1" applyAlignment="1">
      <alignment horizontal="center" vertical="center" wrapText="1"/>
    </xf>
    <xf numFmtId="0" fontId="21" fillId="35" borderId="21" xfId="0" applyFont="1" applyFill="1" applyBorder="1" applyAlignment="1">
      <alignment horizontal="center" vertical="center" wrapText="1"/>
    </xf>
    <xf numFmtId="0" fontId="2" fillId="0" borderId="38" xfId="0" applyFont="1" applyBorder="1" applyAlignment="1" applyProtection="1">
      <alignment/>
      <protection locked="0"/>
    </xf>
    <xf numFmtId="0" fontId="7" fillId="0" borderId="39" xfId="0" applyFont="1" applyBorder="1" applyAlignment="1" applyProtection="1">
      <alignment/>
      <protection locked="0"/>
    </xf>
    <xf numFmtId="0" fontId="7" fillId="0" borderId="40" xfId="0" applyFont="1" applyBorder="1" applyAlignment="1" applyProtection="1">
      <alignment/>
      <protection locked="0"/>
    </xf>
    <xf numFmtId="0" fontId="2" fillId="0" borderId="41" xfId="0" applyFont="1" applyBorder="1" applyAlignment="1" applyProtection="1">
      <alignment/>
      <protection locked="0"/>
    </xf>
    <xf numFmtId="0" fontId="7" fillId="0" borderId="42" xfId="0" applyFont="1" applyBorder="1" applyAlignment="1" applyProtection="1">
      <alignment/>
      <protection locked="0"/>
    </xf>
    <xf numFmtId="0" fontId="7" fillId="0" borderId="43" xfId="0" applyFont="1" applyBorder="1" applyAlignment="1" applyProtection="1">
      <alignment/>
      <protection locked="0"/>
    </xf>
    <xf numFmtId="0" fontId="1" fillId="37" borderId="0" xfId="0" applyFont="1" applyFill="1" applyBorder="1" applyAlignment="1">
      <alignment horizontal="center"/>
    </xf>
    <xf numFmtId="0" fontId="7" fillId="37" borderId="0" xfId="0" applyFont="1" applyFill="1" applyAlignment="1">
      <alignment horizontal="center"/>
    </xf>
    <xf numFmtId="0" fontId="2" fillId="0" borderId="44" xfId="0" applyFont="1" applyBorder="1" applyAlignment="1" applyProtection="1">
      <alignment/>
      <protection locked="0"/>
    </xf>
    <xf numFmtId="0" fontId="7" fillId="0" borderId="45" xfId="0" applyFont="1" applyBorder="1" applyAlignment="1" applyProtection="1">
      <alignment/>
      <protection locked="0"/>
    </xf>
    <xf numFmtId="0" fontId="7" fillId="0" borderId="46" xfId="0" applyFont="1" applyBorder="1" applyAlignment="1" applyProtection="1">
      <alignment/>
      <protection locked="0"/>
    </xf>
    <xf numFmtId="0" fontId="2" fillId="0" borderId="47" xfId="0" applyFont="1" applyBorder="1" applyAlignment="1" applyProtection="1">
      <alignment/>
      <protection locked="0"/>
    </xf>
    <xf numFmtId="0" fontId="7" fillId="0" borderId="48" xfId="0" applyFont="1" applyBorder="1" applyAlignment="1" applyProtection="1">
      <alignment/>
      <protection locked="0"/>
    </xf>
    <xf numFmtId="0" fontId="7" fillId="0" borderId="49" xfId="0" applyFont="1" applyBorder="1" applyAlignment="1" applyProtection="1">
      <alignment/>
      <protection locked="0"/>
    </xf>
    <xf numFmtId="0" fontId="1" fillId="0" borderId="50" xfId="0" applyFont="1" applyBorder="1" applyAlignment="1" applyProtection="1">
      <alignment horizontal="center"/>
      <protection locked="0"/>
    </xf>
    <xf numFmtId="0" fontId="13" fillId="0" borderId="51" xfId="0" applyFont="1" applyBorder="1" applyAlignment="1" applyProtection="1">
      <alignment horizontal="center"/>
      <protection locked="0"/>
    </xf>
    <xf numFmtId="0" fontId="13" fillId="0" borderId="52" xfId="0" applyFont="1" applyBorder="1" applyAlignment="1" applyProtection="1">
      <alignment horizontal="center"/>
      <protection locked="0"/>
    </xf>
    <xf numFmtId="0" fontId="1" fillId="36" borderId="29" xfId="0" applyFont="1" applyFill="1" applyBorder="1" applyAlignment="1">
      <alignment horizontal="center"/>
    </xf>
    <xf numFmtId="0" fontId="7" fillId="0" borderId="30" xfId="0" applyFont="1" applyBorder="1" applyAlignment="1">
      <alignment horizontal="center"/>
    </xf>
    <xf numFmtId="0" fontId="7" fillId="0" borderId="31" xfId="0" applyFont="1" applyBorder="1" applyAlignment="1">
      <alignment horizontal="center"/>
    </xf>
    <xf numFmtId="0" fontId="12" fillId="37" borderId="29" xfId="0" applyFont="1" applyFill="1" applyBorder="1" applyAlignment="1">
      <alignment horizontal="center"/>
    </xf>
    <xf numFmtId="0" fontId="0" fillId="37" borderId="30" xfId="0" applyFill="1" applyBorder="1" applyAlignment="1">
      <alignment horizontal="center"/>
    </xf>
    <xf numFmtId="0" fontId="1" fillId="39" borderId="0" xfId="0" applyFont="1" applyFill="1" applyAlignment="1">
      <alignment horizontal="center"/>
    </xf>
    <xf numFmtId="0" fontId="5" fillId="39" borderId="0" xfId="0" applyFont="1" applyFill="1" applyAlignment="1">
      <alignment horizontal="center"/>
    </xf>
    <xf numFmtId="0" fontId="2" fillId="39" borderId="0" xfId="0" applyFont="1" applyFill="1" applyAlignment="1">
      <alignment horizontal="center"/>
    </xf>
    <xf numFmtId="0" fontId="0" fillId="39" borderId="0" xfId="0" applyFill="1" applyAlignment="1">
      <alignment horizontal="center"/>
    </xf>
    <xf numFmtId="0" fontId="1" fillId="37" borderId="29" xfId="0" applyFont="1" applyFill="1" applyBorder="1" applyAlignment="1">
      <alignment horizontal="center"/>
    </xf>
    <xf numFmtId="0" fontId="7" fillId="37" borderId="30" xfId="0" applyFont="1" applyFill="1" applyBorder="1" applyAlignment="1">
      <alignment horizontal="center"/>
    </xf>
    <xf numFmtId="0" fontId="7" fillId="37" borderId="53" xfId="0" applyFont="1" applyFill="1" applyBorder="1" applyAlignment="1">
      <alignment horizontal="center"/>
    </xf>
    <xf numFmtId="0" fontId="10" fillId="37" borderId="29" xfId="0" applyFont="1" applyFill="1" applyBorder="1" applyAlignment="1">
      <alignment horizontal="center"/>
    </xf>
    <xf numFmtId="0" fontId="0" fillId="37" borderId="30" xfId="0" applyFont="1" applyFill="1" applyBorder="1" applyAlignment="1">
      <alignment horizontal="center"/>
    </xf>
    <xf numFmtId="0" fontId="0" fillId="37" borderId="53" xfId="0" applyFont="1" applyFill="1" applyBorder="1" applyAlignment="1">
      <alignment horizontal="center"/>
    </xf>
    <xf numFmtId="0" fontId="7" fillId="37" borderId="35" xfId="0" applyFont="1" applyFill="1" applyBorder="1" applyAlignment="1">
      <alignment horizontal="center"/>
    </xf>
    <xf numFmtId="0" fontId="7" fillId="37" borderId="36" xfId="0" applyFont="1" applyFill="1" applyBorder="1" applyAlignment="1">
      <alignment horizontal="center"/>
    </xf>
    <xf numFmtId="0" fontId="7" fillId="37" borderId="37" xfId="0" applyFont="1" applyFill="1" applyBorder="1" applyAlignment="1">
      <alignment horizontal="center"/>
    </xf>
    <xf numFmtId="0" fontId="7" fillId="37" borderId="41" xfId="0" applyFont="1" applyFill="1" applyBorder="1" applyAlignment="1">
      <alignment horizontal="center"/>
    </xf>
    <xf numFmtId="0" fontId="7" fillId="37" borderId="42" xfId="0" applyFont="1" applyFill="1" applyBorder="1" applyAlignment="1">
      <alignment horizontal="center"/>
    </xf>
    <xf numFmtId="0" fontId="7" fillId="37" borderId="43" xfId="0" applyFont="1" applyFill="1" applyBorder="1" applyAlignment="1">
      <alignment horizontal="center"/>
    </xf>
    <xf numFmtId="0" fontId="7" fillId="37" borderId="50" xfId="0" applyFont="1" applyFill="1" applyBorder="1" applyAlignment="1">
      <alignment horizontal="center"/>
    </xf>
    <xf numFmtId="0" fontId="7" fillId="37" borderId="51" xfId="0" applyFont="1" applyFill="1" applyBorder="1" applyAlignment="1">
      <alignment horizontal="center"/>
    </xf>
    <xf numFmtId="0" fontId="7" fillId="37" borderId="52" xfId="0" applyFont="1" applyFill="1" applyBorder="1" applyAlignment="1">
      <alignment horizontal="center"/>
    </xf>
    <xf numFmtId="0" fontId="2" fillId="0" borderId="47" xfId="0" applyFont="1" applyBorder="1" applyAlignment="1" applyProtection="1">
      <alignment horizontal="left"/>
      <protection locked="0"/>
    </xf>
    <xf numFmtId="0" fontId="7" fillId="0" borderId="48" xfId="0" applyFont="1" applyBorder="1" applyAlignment="1" applyProtection="1">
      <alignment horizontal="left"/>
      <protection locked="0"/>
    </xf>
    <xf numFmtId="0" fontId="7" fillId="0" borderId="49" xfId="0" applyFont="1" applyBorder="1" applyAlignment="1" applyProtection="1">
      <alignment horizontal="left"/>
      <protection locked="0"/>
    </xf>
    <xf numFmtId="0" fontId="2" fillId="0" borderId="38" xfId="0" applyFont="1" applyBorder="1" applyAlignment="1" applyProtection="1">
      <alignment horizontal="left"/>
      <protection locked="0"/>
    </xf>
    <xf numFmtId="0" fontId="7" fillId="0" borderId="39" xfId="0" applyFont="1" applyBorder="1" applyAlignment="1" applyProtection="1">
      <alignment horizontal="left"/>
      <protection locked="0"/>
    </xf>
    <xf numFmtId="0" fontId="7" fillId="0" borderId="40" xfId="0" applyFont="1" applyBorder="1" applyAlignment="1" applyProtection="1">
      <alignment horizontal="left"/>
      <protection locked="0"/>
    </xf>
    <xf numFmtId="0" fontId="2" fillId="0" borderId="44" xfId="0" applyFont="1" applyBorder="1" applyAlignment="1" applyProtection="1">
      <alignment horizontal="left"/>
      <protection locked="0"/>
    </xf>
    <xf numFmtId="0" fontId="7" fillId="0" borderId="45" xfId="0" applyFont="1" applyBorder="1" applyAlignment="1" applyProtection="1">
      <alignment horizontal="left"/>
      <protection locked="0"/>
    </xf>
    <xf numFmtId="0" fontId="7" fillId="0" borderId="46" xfId="0" applyFont="1" applyBorder="1" applyAlignment="1" applyProtection="1">
      <alignment horizontal="left"/>
      <protection locked="0"/>
    </xf>
    <xf numFmtId="0" fontId="2" fillId="37" borderId="0" xfId="0" applyFont="1" applyFill="1" applyAlignment="1">
      <alignment horizontal="right"/>
    </xf>
    <xf numFmtId="0" fontId="2" fillId="37" borderId="21" xfId="0" applyFont="1" applyFill="1" applyBorder="1" applyAlignment="1">
      <alignment horizontal="right"/>
    </xf>
    <xf numFmtId="0" fontId="25" fillId="38" borderId="0" xfId="0" applyFont="1" applyFill="1" applyAlignment="1">
      <alignment horizontal="right"/>
    </xf>
    <xf numFmtId="0" fontId="25" fillId="38" borderId="21" xfId="0" applyFont="1" applyFill="1" applyBorder="1" applyAlignment="1">
      <alignment horizontal="right"/>
    </xf>
    <xf numFmtId="0" fontId="25" fillId="37" borderId="0" xfId="0" applyFont="1" applyFill="1" applyAlignment="1">
      <alignment horizontal="center"/>
    </xf>
  </cellXfs>
  <cellStyles count="49">
    <cellStyle name="Normal" xfId="0"/>
    <cellStyle name="20 % - Farve1" xfId="15"/>
    <cellStyle name="20 % - Farve2" xfId="16"/>
    <cellStyle name="20 % - Farve3" xfId="17"/>
    <cellStyle name="20 % - Farve4" xfId="18"/>
    <cellStyle name="20 % - Farve5" xfId="19"/>
    <cellStyle name="20 % - Farve6" xfId="20"/>
    <cellStyle name="40 % - Farve1" xfId="21"/>
    <cellStyle name="40 % - Farve2" xfId="22"/>
    <cellStyle name="40 % - Farve3" xfId="23"/>
    <cellStyle name="40 % - Farve4" xfId="24"/>
    <cellStyle name="40 % - Farve5" xfId="25"/>
    <cellStyle name="40 % - Farve6" xfId="26"/>
    <cellStyle name="60 % - Farve1" xfId="27"/>
    <cellStyle name="60 % - Farve2" xfId="28"/>
    <cellStyle name="60 % - Farve3" xfId="29"/>
    <cellStyle name="60 % - Farve4" xfId="30"/>
    <cellStyle name="60 % - Farve5" xfId="31"/>
    <cellStyle name="60 % - Farve6" xfId="32"/>
    <cellStyle name="Advarselstekst" xfId="33"/>
    <cellStyle name="Bemærk!" xfId="34"/>
    <cellStyle name="Beregning" xfId="35"/>
    <cellStyle name="Followed Hyperlink" xfId="36"/>
    <cellStyle name="Farve1" xfId="37"/>
    <cellStyle name="Farve2" xfId="38"/>
    <cellStyle name="Farve3" xfId="39"/>
    <cellStyle name="Farve4" xfId="40"/>
    <cellStyle name="Farve5" xfId="41"/>
    <cellStyle name="Farve6" xfId="42"/>
    <cellStyle name="Forklarende tekst" xfId="43"/>
    <cellStyle name="God" xfId="44"/>
    <cellStyle name="Input" xfId="45"/>
    <cellStyle name="Comma" xfId="46"/>
    <cellStyle name="Comma [0]" xfId="47"/>
    <cellStyle name="Kontrollér celle" xfId="48"/>
    <cellStyle name="Hyperlink" xfId="49"/>
    <cellStyle name="Neutral" xfId="50"/>
    <cellStyle name="Output" xfId="51"/>
    <cellStyle name="Overskrift 1" xfId="52"/>
    <cellStyle name="Overskrift 2" xfId="53"/>
    <cellStyle name="Overskrift 3" xfId="54"/>
    <cellStyle name="Overskrift 4" xfId="55"/>
    <cellStyle name="Percent" xfId="56"/>
    <cellStyle name="Sammenkædet celle" xfId="57"/>
    <cellStyle name="Titel" xfId="58"/>
    <cellStyle name="Total" xfId="59"/>
    <cellStyle name="Ugyldig" xfId="60"/>
    <cellStyle name="Currency" xfId="61"/>
    <cellStyle name="Currency [0]" xfId="62"/>
  </cellStyles>
  <dxfs count="20">
    <dxf>
      <fill>
        <patternFill>
          <bgColor rgb="FFFFFF00"/>
        </patternFill>
      </fill>
    </dxf>
    <dxf>
      <font>
        <color theme="0"/>
      </font>
    </dxf>
    <dxf>
      <font>
        <color theme="0"/>
      </font>
    </dxf>
    <dxf>
      <font>
        <color theme="0"/>
      </font>
      <fill>
        <patternFill patternType="none">
          <bgColor indexed="65"/>
        </patternFill>
      </fill>
    </dxf>
    <dxf>
      <border>
        <left style="thin"/>
      </border>
    </dxf>
    <dxf>
      <border>
        <bottom style="thin"/>
      </border>
    </dxf>
    <dxf>
      <border>
        <right style="thin"/>
      </border>
    </dxf>
    <dxf>
      <border>
        <top style="thin"/>
      </border>
    </dxf>
    <dxf>
      <border>
        <left style="thin"/>
      </border>
    </dxf>
    <dxf>
      <border>
        <bottom style="thin"/>
      </border>
    </dxf>
    <dxf>
      <border>
        <right style="thin"/>
      </border>
    </dxf>
    <dxf>
      <border>
        <top style="thin"/>
        <bottom style="thin"/>
      </border>
    </dxf>
    <dxf>
      <border>
        <top style="thin"/>
        <bottom style="thin"/>
      </border>
    </dxf>
    <dxf>
      <font>
        <color indexed="9"/>
      </font>
    </dxf>
    <dxf>
      <border>
        <right style="thin"/>
      </border>
    </dxf>
    <dxf>
      <border>
        <right style="thin">
          <color rgb="FF000000"/>
        </right>
      </border>
    </dxf>
    <dxf>
      <border>
        <top style="thin"/>
        <bottom style="thin">
          <color rgb="FF000000"/>
        </bottom>
      </border>
    </dxf>
    <dxf>
      <border>
        <bottom style="thin">
          <color rgb="FF000000"/>
        </bottom>
      </border>
    </dxf>
    <dxf>
      <border>
        <left style="thin">
          <color rgb="FF000000"/>
        </left>
      </border>
    </dxf>
    <dxf>
      <border>
        <top style="thin">
          <color rgb="FF000000"/>
        </top>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6.jpeg" /><Relationship Id="rId2" Type="http://schemas.openxmlformats.org/officeDocument/2006/relationships/image" Target="../media/image5.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4.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180975</xdr:colOff>
      <xdr:row>6</xdr:row>
      <xdr:rowOff>200025</xdr:rowOff>
    </xdr:from>
    <xdr:to>
      <xdr:col>6</xdr:col>
      <xdr:colOff>381000</xdr:colOff>
      <xdr:row>14</xdr:row>
      <xdr:rowOff>38100</xdr:rowOff>
    </xdr:to>
    <xdr:pic>
      <xdr:nvPicPr>
        <xdr:cNvPr id="1" name="Picture 73"/>
        <xdr:cNvPicPr preferRelativeResize="1">
          <a:picLocks noChangeAspect="1"/>
        </xdr:cNvPicPr>
      </xdr:nvPicPr>
      <xdr:blipFill>
        <a:blip r:embed="rId1"/>
        <a:stretch>
          <a:fillRect/>
        </a:stretch>
      </xdr:blipFill>
      <xdr:spPr>
        <a:xfrm>
          <a:off x="2543175" y="5467350"/>
          <a:ext cx="2971800" cy="1971675"/>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3505200</xdr:colOff>
      <xdr:row>3</xdr:row>
      <xdr:rowOff>304800</xdr:rowOff>
    </xdr:from>
    <xdr:to>
      <xdr:col>2</xdr:col>
      <xdr:colOff>38100</xdr:colOff>
      <xdr:row>14</xdr:row>
      <xdr:rowOff>85725</xdr:rowOff>
    </xdr:to>
    <xdr:pic>
      <xdr:nvPicPr>
        <xdr:cNvPr id="1" name="Billede 2"/>
        <xdr:cNvPicPr preferRelativeResize="1">
          <a:picLocks noChangeAspect="1"/>
        </xdr:cNvPicPr>
      </xdr:nvPicPr>
      <xdr:blipFill>
        <a:blip r:embed="rId1"/>
        <a:srcRect l="25486" t="14587" r="24189" b="17242"/>
        <a:stretch>
          <a:fillRect/>
        </a:stretch>
      </xdr:blipFill>
      <xdr:spPr>
        <a:xfrm>
          <a:off x="3505200" y="1000125"/>
          <a:ext cx="4810125" cy="47053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2847975</xdr:colOff>
      <xdr:row>4</xdr:row>
      <xdr:rowOff>38100</xdr:rowOff>
    </xdr:from>
    <xdr:to>
      <xdr:col>2</xdr:col>
      <xdr:colOff>133350</xdr:colOff>
      <xdr:row>17</xdr:row>
      <xdr:rowOff>180975</xdr:rowOff>
    </xdr:to>
    <xdr:pic>
      <xdr:nvPicPr>
        <xdr:cNvPr id="1" name="Billede 1"/>
        <xdr:cNvPicPr preferRelativeResize="1">
          <a:picLocks noChangeAspect="1"/>
        </xdr:cNvPicPr>
      </xdr:nvPicPr>
      <xdr:blipFill>
        <a:blip r:embed="rId1"/>
        <a:srcRect l="25486" t="14587" r="24189" b="17242"/>
        <a:stretch>
          <a:fillRect/>
        </a:stretch>
      </xdr:blipFill>
      <xdr:spPr>
        <a:xfrm>
          <a:off x="2847975" y="1000125"/>
          <a:ext cx="4810125" cy="4714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vmlDrawing" Target="../drawings/vmlDrawing3.v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vmlDrawing" Target="../drawings/vmlDrawing4.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21"/>
  <sheetViews>
    <sheetView tabSelected="1" zoomScale="90" zoomScaleNormal="90" workbookViewId="0" topLeftCell="A1">
      <selection activeCell="A1" sqref="A1"/>
    </sheetView>
  </sheetViews>
  <sheetFormatPr defaultColWidth="9.140625" defaultRowHeight="12.75"/>
  <cols>
    <col min="1" max="1" width="7.7109375" style="7" customWidth="1"/>
    <col min="2" max="9" width="13.8515625" style="7" customWidth="1"/>
    <col min="10" max="10" width="10.140625" style="7" customWidth="1"/>
    <col min="11" max="11" width="124.140625" style="45" customWidth="1"/>
    <col min="12" max="16384" width="9.140625" style="7" customWidth="1"/>
  </cols>
  <sheetData>
    <row r="1" spans="1:9" ht="12.75">
      <c r="A1" s="53" t="s">
        <v>91</v>
      </c>
      <c r="B1" s="54"/>
      <c r="C1" s="54"/>
      <c r="D1" s="54"/>
      <c r="E1" s="54"/>
      <c r="F1" s="46"/>
      <c r="G1" s="46"/>
      <c r="H1" s="46"/>
      <c r="I1" s="47"/>
    </row>
    <row r="2" spans="1:9" ht="103.5" customHeight="1">
      <c r="A2" s="48"/>
      <c r="B2" s="113" t="s">
        <v>92</v>
      </c>
      <c r="C2" s="113"/>
      <c r="D2" s="113"/>
      <c r="E2" s="113"/>
      <c r="F2" s="113"/>
      <c r="G2" s="113"/>
      <c r="H2" s="113"/>
      <c r="I2" s="114"/>
    </row>
    <row r="3" spans="1:9" ht="12.75">
      <c r="A3" s="49" t="s">
        <v>17</v>
      </c>
      <c r="B3" s="43"/>
      <c r="C3" s="43"/>
      <c r="D3" s="43"/>
      <c r="E3" s="43"/>
      <c r="F3" s="43"/>
      <c r="G3" s="43"/>
      <c r="H3" s="43"/>
      <c r="I3" s="50"/>
    </row>
    <row r="4" spans="1:9" ht="201.75" customHeight="1">
      <c r="A4" s="48"/>
      <c r="B4" s="113" t="s">
        <v>93</v>
      </c>
      <c r="C4" s="113"/>
      <c r="D4" s="113"/>
      <c r="E4" s="113"/>
      <c r="F4" s="113"/>
      <c r="G4" s="113"/>
      <c r="H4" s="113"/>
      <c r="I4" s="114"/>
    </row>
    <row r="5" spans="1:9" ht="12.75">
      <c r="A5" s="49" t="s">
        <v>53</v>
      </c>
      <c r="B5" s="43"/>
      <c r="C5" s="43"/>
      <c r="D5" s="43"/>
      <c r="E5" s="43"/>
      <c r="F5" s="43"/>
      <c r="G5" s="43"/>
      <c r="H5" s="43"/>
      <c r="I5" s="50"/>
    </row>
    <row r="6" spans="1:9" ht="71.25" customHeight="1">
      <c r="A6" s="51"/>
      <c r="B6" s="115" t="s">
        <v>56</v>
      </c>
      <c r="C6" s="115"/>
      <c r="D6" s="115"/>
      <c r="E6" s="115"/>
      <c r="F6" s="115"/>
      <c r="G6" s="115"/>
      <c r="H6" s="115"/>
      <c r="I6" s="116"/>
    </row>
    <row r="7" spans="1:9" ht="21" customHeight="1">
      <c r="A7" s="51"/>
      <c r="B7" s="43"/>
      <c r="C7" s="43"/>
      <c r="D7" s="43"/>
      <c r="E7" s="43"/>
      <c r="F7" s="43"/>
      <c r="G7" s="43"/>
      <c r="H7" s="43"/>
      <c r="I7" s="50"/>
    </row>
    <row r="8" spans="1:9" ht="21" customHeight="1">
      <c r="A8" s="51"/>
      <c r="B8" s="43"/>
      <c r="C8" s="43"/>
      <c r="D8" s="42"/>
      <c r="E8" s="110"/>
      <c r="F8" s="111"/>
      <c r="G8" s="111"/>
      <c r="H8" s="43"/>
      <c r="I8" s="50"/>
    </row>
    <row r="9" spans="1:9" ht="21" customHeight="1">
      <c r="A9" s="51"/>
      <c r="B9" s="43"/>
      <c r="C9" s="43"/>
      <c r="D9" s="42"/>
      <c r="E9" s="110"/>
      <c r="F9" s="111"/>
      <c r="G9" s="111"/>
      <c r="H9" s="43"/>
      <c r="I9" s="50"/>
    </row>
    <row r="10" spans="1:9" ht="21" customHeight="1">
      <c r="A10" s="51"/>
      <c r="B10" s="43"/>
      <c r="C10" s="43"/>
      <c r="D10" s="42"/>
      <c r="E10" s="107"/>
      <c r="F10" s="112"/>
      <c r="G10" s="112"/>
      <c r="H10" s="43"/>
      <c r="I10" s="50"/>
    </row>
    <row r="11" spans="1:9" ht="21" customHeight="1">
      <c r="A11" s="51"/>
      <c r="B11" s="43"/>
      <c r="C11" s="43"/>
      <c r="D11" s="43"/>
      <c r="E11" s="44"/>
      <c r="F11" s="44"/>
      <c r="G11" s="44"/>
      <c r="H11" s="43"/>
      <c r="I11" s="50"/>
    </row>
    <row r="12" spans="1:9" ht="21" customHeight="1">
      <c r="A12" s="51"/>
      <c r="B12" s="43"/>
      <c r="C12" s="43"/>
      <c r="D12" s="107"/>
      <c r="E12" s="106"/>
      <c r="F12" s="106"/>
      <c r="G12" s="106"/>
      <c r="H12" s="43"/>
      <c r="I12" s="50"/>
    </row>
    <row r="13" spans="1:9" ht="21" customHeight="1">
      <c r="A13" s="51"/>
      <c r="B13" s="43"/>
      <c r="C13" s="43"/>
      <c r="D13" s="108"/>
      <c r="E13" s="109"/>
      <c r="F13" s="109"/>
      <c r="G13" s="109"/>
      <c r="H13" s="43"/>
      <c r="I13" s="50"/>
    </row>
    <row r="14" spans="1:9" ht="21" customHeight="1">
      <c r="A14" s="51"/>
      <c r="B14" s="43"/>
      <c r="C14" s="43"/>
      <c r="D14" s="105"/>
      <c r="E14" s="106"/>
      <c r="F14" s="106"/>
      <c r="G14" s="106"/>
      <c r="H14" s="43"/>
      <c r="I14" s="50"/>
    </row>
    <row r="15" spans="1:9" ht="21" customHeight="1">
      <c r="A15" s="51"/>
      <c r="B15" s="43"/>
      <c r="C15" s="43"/>
      <c r="D15" s="16"/>
      <c r="E15" s="17"/>
      <c r="F15" s="17"/>
      <c r="G15" s="17"/>
      <c r="H15" s="43"/>
      <c r="I15" s="50"/>
    </row>
    <row r="16" spans="1:9" ht="267" customHeight="1">
      <c r="A16" s="48"/>
      <c r="B16" s="113" t="s">
        <v>94</v>
      </c>
      <c r="C16" s="113"/>
      <c r="D16" s="113"/>
      <c r="E16" s="113"/>
      <c r="F16" s="113"/>
      <c r="G16" s="113"/>
      <c r="H16" s="113"/>
      <c r="I16" s="114"/>
    </row>
    <row r="17" spans="1:9" ht="11.25" customHeight="1">
      <c r="A17" s="43"/>
      <c r="B17" s="52"/>
      <c r="C17" s="52"/>
      <c r="D17" s="52"/>
      <c r="E17" s="52"/>
      <c r="F17" s="52"/>
      <c r="G17" s="52"/>
      <c r="H17" s="52"/>
      <c r="I17" s="52"/>
    </row>
    <row r="18" spans="1:9" ht="50.25" customHeight="1">
      <c r="A18" s="15"/>
      <c r="B18" s="104" t="s">
        <v>95</v>
      </c>
      <c r="C18" s="104"/>
      <c r="D18" s="104"/>
      <c r="E18" s="104"/>
      <c r="F18" s="104"/>
      <c r="G18" s="104"/>
      <c r="H18" s="104"/>
      <c r="I18" s="104"/>
    </row>
    <row r="19" spans="1:9" ht="12" customHeight="1">
      <c r="A19" s="15"/>
      <c r="B19" s="56"/>
      <c r="C19" s="56"/>
      <c r="D19" s="56"/>
      <c r="E19" s="56"/>
      <c r="F19" s="56"/>
      <c r="G19" s="56"/>
      <c r="H19" s="56"/>
      <c r="I19" s="56"/>
    </row>
    <row r="20" spans="1:9" ht="21.75" customHeight="1">
      <c r="A20" s="15"/>
      <c r="B20" s="15"/>
      <c r="C20" s="15"/>
      <c r="D20" s="15"/>
      <c r="E20" s="15"/>
      <c r="F20" s="15"/>
      <c r="G20" s="15"/>
      <c r="H20" s="15"/>
      <c r="I20" s="14" t="s">
        <v>31</v>
      </c>
    </row>
    <row r="21" spans="1:9" ht="12.75">
      <c r="A21" s="15"/>
      <c r="B21" s="15"/>
      <c r="C21" s="15"/>
      <c r="D21" s="15"/>
      <c r="E21" s="15"/>
      <c r="F21" s="15"/>
      <c r="G21" s="15"/>
      <c r="H21" s="15"/>
      <c r="I21" s="15"/>
    </row>
  </sheetData>
  <sheetProtection password="DF97" sheet="1"/>
  <mergeCells count="11">
    <mergeCell ref="B2:I2"/>
    <mergeCell ref="B4:I4"/>
    <mergeCell ref="B6:I6"/>
    <mergeCell ref="B16:I16"/>
    <mergeCell ref="B18:I18"/>
    <mergeCell ref="D14:G14"/>
    <mergeCell ref="D12:G12"/>
    <mergeCell ref="D13:G13"/>
    <mergeCell ref="E8:G8"/>
    <mergeCell ref="E9:G9"/>
    <mergeCell ref="E10:G10"/>
  </mergeCells>
  <hyperlinks>
    <hyperlink ref="I20" location="'Side 2 - Udfyldes'!A1" display="Gå til side 2"/>
  </hyperlinks>
  <printOptions/>
  <pageMargins left="0.5511811023622047" right="0.5511811023622047" top="0.9448818897637796" bottom="0.7480314960629921" header="0.1968503937007874" footer="0"/>
  <pageSetup horizontalDpi="600" verticalDpi="600" orientation="portrait" paperSize="9" scale="74" r:id="rId3"/>
  <headerFooter alignWithMargins="0">
    <oddHeader>&amp;L&amp;G&amp;C&amp;12RK1081-RK1082-RK1083&amp;R&amp;G</oddHeader>
    <oddFooter>&amp;L&amp;12&amp;F&amp;CSenest revideret: 12-01-2018/TRD&amp;RTlf.: 8788 8989
Fax: 8788 8669
E-mail: dk@pressalit.com
Web: www.pressalit.com</oddFooter>
  </headerFooter>
  <drawing r:id="rId1"/>
  <legacyDrawingHF r:id="rId2"/>
</worksheet>
</file>

<file path=xl/worksheets/sheet2.xml><?xml version="1.0" encoding="utf-8"?>
<worksheet xmlns="http://schemas.openxmlformats.org/spreadsheetml/2006/main" xmlns:r="http://schemas.openxmlformats.org/officeDocument/2006/relationships">
  <sheetPr>
    <pageSetUpPr fitToPage="1"/>
  </sheetPr>
  <dimension ref="A1:IN75"/>
  <sheetViews>
    <sheetView zoomScale="75" zoomScaleNormal="75" workbookViewId="0" topLeftCell="A1">
      <selection activeCell="A27" sqref="A27"/>
    </sheetView>
  </sheetViews>
  <sheetFormatPr defaultColWidth="9.140625" defaultRowHeight="12.75"/>
  <cols>
    <col min="1" max="1" width="117.28125" style="11" customWidth="1"/>
    <col min="2" max="2" width="6.8515625" style="11" customWidth="1"/>
    <col min="3" max="3" width="18.28125" style="11" customWidth="1"/>
    <col min="4" max="4" width="6.00390625" style="11" customWidth="1"/>
    <col min="5" max="5" width="21.421875" style="11" customWidth="1"/>
    <col min="6" max="6" width="5.421875" style="11" customWidth="1"/>
    <col min="7" max="7" width="11.00390625" style="11" customWidth="1"/>
    <col min="8" max="8" width="20.00390625" style="11" customWidth="1"/>
    <col min="9" max="16384" width="9.140625" style="12" customWidth="1"/>
  </cols>
  <sheetData>
    <row r="1" spans="1:248" ht="18">
      <c r="A1" s="121" t="s">
        <v>54</v>
      </c>
      <c r="B1" s="122"/>
      <c r="C1" s="122"/>
      <c r="D1" s="122"/>
      <c r="E1" s="122"/>
      <c r="F1" s="122"/>
      <c r="G1" s="122"/>
      <c r="H1" s="122"/>
      <c r="IN1" s="13" t="s">
        <v>22</v>
      </c>
    </row>
    <row r="2" spans="1:248" ht="18">
      <c r="A2" s="121" t="s">
        <v>90</v>
      </c>
      <c r="B2" s="122"/>
      <c r="C2" s="122"/>
      <c r="D2" s="122"/>
      <c r="E2" s="122"/>
      <c r="F2" s="122"/>
      <c r="G2" s="122"/>
      <c r="H2" s="122"/>
      <c r="IN2" s="13" t="s">
        <v>23</v>
      </c>
    </row>
    <row r="3" spans="1:248" ht="18.75" thickBot="1">
      <c r="A3" s="57"/>
      <c r="B3" s="58"/>
      <c r="C3" s="58"/>
      <c r="D3" s="58"/>
      <c r="E3" s="58"/>
      <c r="F3" s="58"/>
      <c r="G3" s="58"/>
      <c r="H3" s="58"/>
      <c r="IN3" s="13"/>
    </row>
    <row r="4" spans="1:248" ht="29.25" customHeight="1" thickTop="1">
      <c r="A4" s="55" t="s">
        <v>59</v>
      </c>
      <c r="B4" s="18"/>
      <c r="C4" s="18"/>
      <c r="D4" s="18"/>
      <c r="E4" s="8" t="s">
        <v>1</v>
      </c>
      <c r="F4" s="126"/>
      <c r="G4" s="127"/>
      <c r="H4" s="128"/>
      <c r="IN4" s="13" t="s">
        <v>24</v>
      </c>
    </row>
    <row r="5" spans="1:248" ht="29.25" customHeight="1">
      <c r="A5" s="18" t="s">
        <v>81</v>
      </c>
      <c r="B5" s="18"/>
      <c r="C5" s="18"/>
      <c r="D5" s="18"/>
      <c r="E5" s="9" t="s">
        <v>2</v>
      </c>
      <c r="F5" s="134"/>
      <c r="G5" s="135"/>
      <c r="H5" s="136"/>
      <c r="IN5" s="13" t="s">
        <v>25</v>
      </c>
    </row>
    <row r="6" spans="1:248" ht="29.25" customHeight="1" thickBot="1">
      <c r="A6" s="18" t="s">
        <v>85</v>
      </c>
      <c r="B6" s="18"/>
      <c r="C6" s="18"/>
      <c r="D6" s="18"/>
      <c r="E6" s="10" t="s">
        <v>18</v>
      </c>
      <c r="F6" s="145"/>
      <c r="G6" s="146"/>
      <c r="H6" s="147"/>
      <c r="IN6" s="13" t="s">
        <v>26</v>
      </c>
    </row>
    <row r="7" spans="1:248" ht="29.25" customHeight="1" thickBot="1" thickTop="1">
      <c r="A7" s="18"/>
      <c r="B7" s="18"/>
      <c r="C7" s="18"/>
      <c r="D7" s="18"/>
      <c r="E7" s="41" t="s">
        <v>20</v>
      </c>
      <c r="F7" s="19"/>
      <c r="G7" s="19"/>
      <c r="H7" s="19"/>
      <c r="IN7" s="13" t="s">
        <v>27</v>
      </c>
    </row>
    <row r="8" spans="1:248" ht="29.25" customHeight="1" thickBot="1" thickTop="1">
      <c r="A8" s="18"/>
      <c r="B8" s="18"/>
      <c r="C8" s="18"/>
      <c r="D8" s="18"/>
      <c r="E8" s="123"/>
      <c r="F8" s="124"/>
      <c r="G8" s="124"/>
      <c r="H8" s="125"/>
      <c r="IN8" s="13" t="s">
        <v>28</v>
      </c>
    </row>
    <row r="9" spans="1:248" ht="29.25" customHeight="1" thickBot="1" thickTop="1">
      <c r="A9" s="18"/>
      <c r="B9" s="18"/>
      <c r="C9" s="18"/>
      <c r="D9" s="18"/>
      <c r="E9" s="148" t="s">
        <v>52</v>
      </c>
      <c r="F9" s="149"/>
      <c r="G9" s="149"/>
      <c r="H9" s="150"/>
      <c r="IN9" s="13" t="s">
        <v>29</v>
      </c>
    </row>
    <row r="10" spans="1:248" ht="29.25" customHeight="1" thickBot="1" thickTop="1">
      <c r="A10" s="18"/>
      <c r="B10" s="18"/>
      <c r="C10" s="18"/>
      <c r="D10" s="18"/>
      <c r="E10" s="118"/>
      <c r="F10" s="119"/>
      <c r="G10" s="119"/>
      <c r="H10" s="120"/>
      <c r="IN10" s="13" t="s">
        <v>30</v>
      </c>
    </row>
    <row r="11" spans="1:8" ht="63" customHeight="1" thickTop="1">
      <c r="A11" s="18"/>
      <c r="B11" s="18"/>
      <c r="C11" s="18"/>
      <c r="D11" s="18"/>
      <c r="E11" s="20"/>
      <c r="F11" s="21"/>
      <c r="G11" s="21"/>
      <c r="H11" s="21"/>
    </row>
    <row r="12" spans="1:8" ht="63" customHeight="1">
      <c r="A12" s="18"/>
      <c r="B12" s="18"/>
      <c r="C12" s="18"/>
      <c r="D12" s="18"/>
      <c r="E12" s="18"/>
      <c r="F12" s="18"/>
      <c r="G12" s="18"/>
      <c r="H12" s="22"/>
    </row>
    <row r="13" spans="1:8" ht="33" customHeight="1">
      <c r="A13" s="18"/>
      <c r="B13" s="18"/>
      <c r="C13" s="18"/>
      <c r="D13" s="18"/>
      <c r="E13" s="23"/>
      <c r="F13" s="24"/>
      <c r="G13" s="24"/>
      <c r="H13" s="24"/>
    </row>
    <row r="14" spans="1:8" ht="24" customHeight="1">
      <c r="A14" s="25" t="s">
        <v>0</v>
      </c>
      <c r="B14" s="25"/>
      <c r="C14" s="18"/>
      <c r="D14" s="18"/>
      <c r="E14" s="18"/>
      <c r="F14" s="18"/>
      <c r="G14" s="18"/>
      <c r="H14" s="26" t="s">
        <v>3</v>
      </c>
    </row>
    <row r="15" spans="1:8" ht="24" customHeight="1">
      <c r="A15" s="18" t="s">
        <v>4</v>
      </c>
      <c r="B15" s="18"/>
      <c r="C15" s="18"/>
      <c r="D15" s="18"/>
      <c r="E15" s="18"/>
      <c r="F15" s="18"/>
      <c r="G15" s="18"/>
      <c r="H15" s="27"/>
    </row>
    <row r="16" spans="1:8" ht="22.5" customHeight="1">
      <c r="A16" s="18" t="s">
        <v>5</v>
      </c>
      <c r="B16" s="18"/>
      <c r="C16" s="18"/>
      <c r="D16" s="18"/>
      <c r="E16" s="18"/>
      <c r="F16" s="18"/>
      <c r="G16" s="18"/>
      <c r="H16" s="27"/>
    </row>
    <row r="17" spans="1:8" ht="22.5" customHeight="1">
      <c r="A17" s="18" t="s">
        <v>82</v>
      </c>
      <c r="B17" s="18"/>
      <c r="C17" s="18"/>
      <c r="D17" s="18"/>
      <c r="E17" s="18"/>
      <c r="F17" s="18"/>
      <c r="G17" s="18"/>
      <c r="H17" s="27"/>
    </row>
    <row r="18" spans="1:8" ht="14.25" customHeight="1">
      <c r="A18" s="18"/>
      <c r="B18" s="18"/>
      <c r="C18" s="18"/>
      <c r="D18" s="18"/>
      <c r="E18" s="18"/>
      <c r="F18" s="18"/>
      <c r="G18" s="18"/>
      <c r="H18" s="28"/>
    </row>
    <row r="19" spans="1:8" ht="24" customHeight="1">
      <c r="A19" s="25" t="s">
        <v>65</v>
      </c>
      <c r="B19" s="29"/>
      <c r="C19" s="18" t="s">
        <v>6</v>
      </c>
      <c r="D19" s="29"/>
      <c r="E19" s="18" t="s">
        <v>7</v>
      </c>
      <c r="F19" s="18"/>
      <c r="G19" s="18"/>
      <c r="H19" s="28"/>
    </row>
    <row r="20" spans="1:8" ht="24" customHeight="1">
      <c r="A20" s="18"/>
      <c r="B20" s="18"/>
      <c r="C20" s="18"/>
      <c r="D20" s="18"/>
      <c r="E20" s="18" t="s">
        <v>60</v>
      </c>
      <c r="F20" s="18"/>
      <c r="G20" s="18"/>
      <c r="H20" s="27"/>
    </row>
    <row r="21" spans="1:8" ht="24" customHeight="1">
      <c r="A21" s="18"/>
      <c r="B21" s="18"/>
      <c r="C21" s="28" t="s">
        <v>41</v>
      </c>
      <c r="D21" s="18"/>
      <c r="E21" s="18" t="s">
        <v>61</v>
      </c>
      <c r="F21" s="18"/>
      <c r="G21" s="18"/>
      <c r="H21" s="27"/>
    </row>
    <row r="22" spans="1:8" ht="24" customHeight="1">
      <c r="A22" s="18"/>
      <c r="B22" s="37" t="s">
        <v>38</v>
      </c>
      <c r="C22" s="36"/>
      <c r="D22" s="18" t="s">
        <v>40</v>
      </c>
      <c r="E22" s="18" t="s">
        <v>62</v>
      </c>
      <c r="F22" s="18"/>
      <c r="G22" s="18"/>
      <c r="H22" s="27"/>
    </row>
    <row r="23" spans="1:8" ht="24" customHeight="1">
      <c r="A23" s="18"/>
      <c r="B23" s="18"/>
      <c r="C23" s="38" t="s">
        <v>39</v>
      </c>
      <c r="D23" s="18"/>
      <c r="E23" s="18" t="s">
        <v>63</v>
      </c>
      <c r="F23" s="18"/>
      <c r="G23" s="18"/>
      <c r="H23" s="27"/>
    </row>
    <row r="24" spans="1:8" ht="18.75" customHeight="1">
      <c r="A24" s="18"/>
      <c r="B24" s="18"/>
      <c r="C24" s="28"/>
      <c r="D24" s="18"/>
      <c r="E24" s="18"/>
      <c r="F24" s="18"/>
      <c r="G24" s="18"/>
      <c r="H24" s="28"/>
    </row>
    <row r="25" spans="1:8" ht="18.75" customHeight="1">
      <c r="A25" s="60" t="s">
        <v>67</v>
      </c>
      <c r="B25" s="61"/>
      <c r="C25" s="65" t="s">
        <v>68</v>
      </c>
      <c r="D25" s="61"/>
      <c r="E25" s="63"/>
      <c r="F25" s="63"/>
      <c r="G25" s="63"/>
      <c r="H25" s="62"/>
    </row>
    <row r="26" spans="1:8" ht="36.75" customHeight="1">
      <c r="A26" s="37" t="s">
        <v>71</v>
      </c>
      <c r="B26" s="18"/>
      <c r="C26" s="28">
        <f>SUM(700+H17)</f>
        <v>700</v>
      </c>
      <c r="D26" s="129" t="s">
        <v>88</v>
      </c>
      <c r="E26" s="129"/>
      <c r="F26" s="129"/>
      <c r="G26" s="130"/>
      <c r="H26" s="29">
        <f>+C26</f>
        <v>700</v>
      </c>
    </row>
    <row r="27" spans="1:8" ht="36.75" customHeight="1">
      <c r="A27" s="37" t="s">
        <v>72</v>
      </c>
      <c r="B27" s="18"/>
      <c r="C27" s="28">
        <f>SUM(1080+H17)</f>
        <v>1080</v>
      </c>
      <c r="D27" s="129"/>
      <c r="E27" s="129"/>
      <c r="F27" s="129"/>
      <c r="G27" s="130"/>
      <c r="H27" s="29">
        <f>+C27</f>
        <v>1080</v>
      </c>
    </row>
    <row r="28" spans="1:8" ht="18.75" customHeight="1">
      <c r="A28" s="18"/>
      <c r="B28" s="18"/>
      <c r="C28" s="28"/>
      <c r="D28" s="18"/>
      <c r="E28" s="18"/>
      <c r="F28" s="18"/>
      <c r="G28" s="18"/>
      <c r="H28" s="28"/>
    </row>
    <row r="29" spans="1:8" ht="18.75" customHeight="1">
      <c r="A29" s="117" t="s">
        <v>73</v>
      </c>
      <c r="B29" s="117"/>
      <c r="C29" s="117"/>
      <c r="D29" s="117"/>
      <c r="E29" s="117"/>
      <c r="F29" s="117"/>
      <c r="G29" s="117"/>
      <c r="H29" s="117"/>
    </row>
    <row r="30" spans="1:8" ht="18.75" customHeight="1">
      <c r="A30" s="37"/>
      <c r="B30" s="37" t="s">
        <v>74</v>
      </c>
      <c r="C30" s="28">
        <f>SUM(H26-(70+H17))</f>
        <v>630</v>
      </c>
      <c r="D30" s="18" t="s">
        <v>70</v>
      </c>
      <c r="E30" s="18" t="s">
        <v>69</v>
      </c>
      <c r="F30" s="18"/>
      <c r="G30" s="18"/>
      <c r="H30" s="28"/>
    </row>
    <row r="31" spans="1:8" ht="18.75" customHeight="1">
      <c r="A31" s="18"/>
      <c r="B31" s="37" t="s">
        <v>75</v>
      </c>
      <c r="C31" s="28">
        <f>+H27</f>
        <v>1080</v>
      </c>
      <c r="D31" s="18" t="s">
        <v>70</v>
      </c>
      <c r="E31" s="18" t="s">
        <v>69</v>
      </c>
      <c r="F31" s="18"/>
      <c r="G31" s="18"/>
      <c r="H31" s="28"/>
    </row>
    <row r="32" spans="1:8" ht="18.75" customHeight="1">
      <c r="A32" s="18"/>
      <c r="B32" s="18"/>
      <c r="C32" s="28"/>
      <c r="D32" s="18"/>
      <c r="E32" s="18"/>
      <c r="F32" s="18"/>
      <c r="G32" s="18"/>
      <c r="H32" s="28"/>
    </row>
    <row r="33" spans="1:8" ht="18.75" customHeight="1">
      <c r="A33" s="60" t="s">
        <v>80</v>
      </c>
      <c r="B33" s="61"/>
      <c r="C33" s="62"/>
      <c r="D33" s="61"/>
      <c r="E33" s="61"/>
      <c r="F33" s="61"/>
      <c r="G33" s="61"/>
      <c r="H33" s="62" t="s">
        <v>76</v>
      </c>
    </row>
    <row r="34" spans="1:8" ht="18.75" customHeight="1">
      <c r="A34" s="18"/>
      <c r="B34" s="29"/>
      <c r="C34" s="18" t="s">
        <v>38</v>
      </c>
      <c r="D34" s="29"/>
      <c r="E34" s="18" t="s">
        <v>41</v>
      </c>
      <c r="F34" s="29"/>
      <c r="G34" s="18" t="s">
        <v>40</v>
      </c>
      <c r="H34" s="29"/>
    </row>
    <row r="35" spans="1:8" ht="18.75" customHeight="1">
      <c r="A35" s="18"/>
      <c r="B35" s="18"/>
      <c r="C35" s="28"/>
      <c r="D35" s="18"/>
      <c r="E35" s="18"/>
      <c r="F35" s="18"/>
      <c r="G35" s="18"/>
      <c r="H35" s="28"/>
    </row>
    <row r="36" spans="1:8" ht="18.75" customHeight="1">
      <c r="A36" s="18"/>
      <c r="B36" s="18"/>
      <c r="C36" s="28" t="s">
        <v>41</v>
      </c>
      <c r="D36" s="18"/>
      <c r="E36" s="18"/>
      <c r="F36" s="18"/>
      <c r="G36" s="18"/>
      <c r="H36" s="28"/>
    </row>
    <row r="37" spans="1:8" ht="27" customHeight="1">
      <c r="A37" s="18"/>
      <c r="B37" s="37" t="s">
        <v>38</v>
      </c>
      <c r="C37" s="66"/>
      <c r="D37" s="18" t="s">
        <v>40</v>
      </c>
      <c r="E37" s="18"/>
      <c r="F37" s="18"/>
      <c r="G37" s="18"/>
      <c r="H37" s="28"/>
    </row>
    <row r="38" spans="1:8" ht="18.75" customHeight="1">
      <c r="A38" s="18"/>
      <c r="B38" s="18"/>
      <c r="C38" s="59" t="s">
        <v>79</v>
      </c>
      <c r="D38" s="18"/>
      <c r="E38" s="18"/>
      <c r="F38" s="18"/>
      <c r="G38" s="18"/>
      <c r="H38" s="28"/>
    </row>
    <row r="39" spans="1:8" ht="18.75" customHeight="1">
      <c r="A39" s="18"/>
      <c r="B39" s="18"/>
      <c r="C39" s="28"/>
      <c r="D39" s="18"/>
      <c r="E39" s="18"/>
      <c r="F39" s="18"/>
      <c r="G39" s="18"/>
      <c r="H39" s="28"/>
    </row>
    <row r="40" spans="1:8" ht="18.75" customHeight="1">
      <c r="A40" s="60" t="s">
        <v>77</v>
      </c>
      <c r="B40" s="64"/>
      <c r="C40" s="61"/>
      <c r="D40" s="64"/>
      <c r="E40" s="61"/>
      <c r="F40" s="61"/>
      <c r="G40" s="61"/>
      <c r="H40" s="62"/>
    </row>
    <row r="41" spans="1:8" ht="18.75" customHeight="1">
      <c r="A41" s="18" t="s">
        <v>78</v>
      </c>
      <c r="B41" s="30"/>
      <c r="C41" s="22" t="s">
        <v>6</v>
      </c>
      <c r="D41" s="30"/>
      <c r="E41" s="22" t="s">
        <v>7</v>
      </c>
      <c r="F41" s="18"/>
      <c r="G41" s="18"/>
      <c r="H41" s="28"/>
    </row>
    <row r="42" spans="1:8" ht="18.75" customHeight="1">
      <c r="A42" s="18"/>
      <c r="B42" s="18"/>
      <c r="C42" s="28"/>
      <c r="D42" s="18"/>
      <c r="E42" s="18"/>
      <c r="F42" s="18"/>
      <c r="G42" s="18"/>
      <c r="H42" s="28"/>
    </row>
    <row r="43" spans="1:8" ht="21.75" customHeight="1">
      <c r="A43" s="60" t="s">
        <v>8</v>
      </c>
      <c r="B43" s="61"/>
      <c r="C43" s="62" t="s">
        <v>41</v>
      </c>
      <c r="D43" s="61"/>
      <c r="E43" s="61"/>
      <c r="F43" s="61"/>
      <c r="G43" s="61"/>
      <c r="H43" s="62"/>
    </row>
    <row r="44" spans="1:8" ht="24" customHeight="1">
      <c r="A44" s="25"/>
      <c r="B44" s="37" t="s">
        <v>38</v>
      </c>
      <c r="C44" s="36"/>
      <c r="D44" s="18" t="s">
        <v>40</v>
      </c>
      <c r="E44" s="18"/>
      <c r="F44" s="18"/>
      <c r="G44" s="18"/>
      <c r="H44" s="28"/>
    </row>
    <row r="45" spans="1:8" ht="48.75" customHeight="1">
      <c r="A45" s="39" t="s">
        <v>49</v>
      </c>
      <c r="B45" s="18"/>
      <c r="C45" s="38" t="s">
        <v>39</v>
      </c>
      <c r="D45" s="18"/>
      <c r="E45" s="18"/>
      <c r="F45" s="18"/>
      <c r="G45" s="18"/>
      <c r="H45" s="28"/>
    </row>
    <row r="46" spans="1:8" ht="24" customHeight="1">
      <c r="A46" s="18" t="s">
        <v>57</v>
      </c>
      <c r="B46" s="30"/>
      <c r="C46" s="18" t="s">
        <v>50</v>
      </c>
      <c r="D46" s="30"/>
      <c r="E46" s="18" t="s">
        <v>42</v>
      </c>
      <c r="F46" s="30"/>
      <c r="G46" s="18" t="s">
        <v>43</v>
      </c>
      <c r="H46" s="40">
        <f>IF(B19&gt;0,H20*2,0)</f>
        <v>0</v>
      </c>
    </row>
    <row r="47" spans="1:8" ht="24" customHeight="1">
      <c r="A47" s="18" t="s">
        <v>89</v>
      </c>
      <c r="B47" s="30"/>
      <c r="C47" s="18" t="s">
        <v>51</v>
      </c>
      <c r="D47" s="30"/>
      <c r="E47" s="18" t="s">
        <v>44</v>
      </c>
      <c r="F47" s="30"/>
      <c r="G47" s="18" t="s">
        <v>45</v>
      </c>
      <c r="H47" s="40">
        <f>IF(B19&gt;0,H21*2,0)</f>
        <v>0</v>
      </c>
    </row>
    <row r="48" spans="1:8" ht="18" customHeight="1">
      <c r="A48" s="18"/>
      <c r="B48" s="18"/>
      <c r="C48" s="18"/>
      <c r="D48" s="18"/>
      <c r="E48" s="18"/>
      <c r="F48" s="18"/>
      <c r="G48" s="18"/>
      <c r="H48" s="18"/>
    </row>
    <row r="49" spans="1:8" ht="24" customHeight="1">
      <c r="A49" s="18"/>
      <c r="B49" s="18"/>
      <c r="C49" s="18"/>
      <c r="D49" s="18"/>
      <c r="E49" s="18"/>
      <c r="F49" s="18"/>
      <c r="G49" s="18"/>
      <c r="H49" s="18"/>
    </row>
    <row r="50" spans="1:8" ht="24" customHeight="1">
      <c r="A50" s="25" t="s">
        <v>9</v>
      </c>
      <c r="B50" s="18"/>
      <c r="C50" s="18"/>
      <c r="D50" s="18"/>
      <c r="E50" s="18"/>
      <c r="F50" s="18"/>
      <c r="G50" s="18"/>
      <c r="H50" s="18"/>
    </row>
    <row r="51" spans="1:8" ht="24" customHeight="1" hidden="1">
      <c r="A51" s="18" t="s">
        <v>32</v>
      </c>
      <c r="B51" s="30"/>
      <c r="C51" s="18" t="s">
        <v>6</v>
      </c>
      <c r="D51" s="30"/>
      <c r="E51" s="18" t="s">
        <v>7</v>
      </c>
      <c r="F51" s="18"/>
      <c r="G51" s="18"/>
      <c r="H51" s="22"/>
    </row>
    <row r="52" spans="1:8" ht="24" customHeight="1" hidden="1">
      <c r="A52" s="31">
        <f>IF(B51&gt;0,"Det er nødvendigt at bestille sammenkøring af sikkerhed RK1070","")</f>
      </c>
      <c r="B52" s="18"/>
      <c r="C52" s="18"/>
      <c r="D52" s="18"/>
      <c r="E52" s="18"/>
      <c r="F52" s="18"/>
      <c r="G52" s="18"/>
      <c r="H52" s="22"/>
    </row>
    <row r="53" spans="1:8" ht="24" customHeight="1" hidden="1">
      <c r="A53" s="32">
        <f>IF(B51&gt;0,"Hvis ja, er denne med sargkontakt eller håndbetjening?","")</f>
      </c>
      <c r="B53" s="30"/>
      <c r="C53" s="18" t="str">
        <f>IF(B51&gt;0,"Sargkontakt"," ")</f>
        <v> </v>
      </c>
      <c r="D53" s="30"/>
      <c r="E53" s="18" t="str">
        <f>IF(B51&gt;0,"Håndbetjening"," ")</f>
        <v> </v>
      </c>
      <c r="F53" s="30"/>
      <c r="G53" s="18" t="str">
        <f>IF(B51&gt;0,"Begge"," ")</f>
        <v> </v>
      </c>
      <c r="H53" s="22"/>
    </row>
    <row r="54" spans="1:8" ht="24" customHeight="1" hidden="1">
      <c r="A54" s="33" t="s">
        <v>33</v>
      </c>
      <c r="B54" s="30"/>
      <c r="C54" s="18" t="s">
        <v>6</v>
      </c>
      <c r="D54" s="30"/>
      <c r="E54" s="18" t="s">
        <v>7</v>
      </c>
      <c r="F54" s="34"/>
      <c r="G54" s="18"/>
      <c r="H54" s="22"/>
    </row>
    <row r="55" spans="1:8" ht="24" customHeight="1" hidden="1">
      <c r="A55" s="31">
        <f>IF(B54&gt;0,"Det er nødvendigt at bestille sammenkøring af sikkerhed RK1071","")</f>
      </c>
      <c r="B55" s="34"/>
      <c r="C55" s="18"/>
      <c r="D55" s="34"/>
      <c r="E55" s="18"/>
      <c r="F55" s="34"/>
      <c r="G55" s="18"/>
      <c r="H55" s="22"/>
    </row>
    <row r="56" spans="1:8" ht="24" customHeight="1">
      <c r="A56" s="32">
        <f>IF(B54&gt;0,"Hvis ja, er disse med sargkontakt eller håndbetjening?","")</f>
      </c>
      <c r="B56" s="30"/>
      <c r="C56" s="18" t="str">
        <f>IF(B54&gt;0,"Sargkontakt"," ")</f>
        <v> </v>
      </c>
      <c r="D56" s="30"/>
      <c r="E56" s="18" t="str">
        <f>IF(B54&gt;0,"Håndbetjening"," ")</f>
        <v> </v>
      </c>
      <c r="F56" s="30"/>
      <c r="G56" s="18" t="str">
        <f>IF(B54&gt;0,"Begge"," ")</f>
        <v> </v>
      </c>
      <c r="H56" s="22"/>
    </row>
    <row r="57" spans="1:8" ht="24" customHeight="1">
      <c r="A57" s="33" t="s">
        <v>34</v>
      </c>
      <c r="B57" s="30"/>
      <c r="C57" s="18" t="s">
        <v>6</v>
      </c>
      <c r="D57" s="30"/>
      <c r="E57" s="18" t="s">
        <v>7</v>
      </c>
      <c r="F57" s="34"/>
      <c r="G57" s="18"/>
      <c r="H57" s="22"/>
    </row>
    <row r="58" spans="1:8" ht="24" customHeight="1">
      <c r="A58" s="31">
        <f>IF(B57&gt;0,"Det er nødvendigt at bestille sammenkøring af sikkerhed RK1072","")</f>
      </c>
      <c r="B58" s="34"/>
      <c r="C58" s="18"/>
      <c r="D58" s="34"/>
      <c r="E58" s="18"/>
      <c r="F58" s="34"/>
      <c r="G58" s="18"/>
      <c r="H58" s="22"/>
    </row>
    <row r="59" spans="1:8" ht="24" customHeight="1">
      <c r="A59" s="32">
        <f>IF(B57&gt;0,"Hvis ja, er denne med sargkontakt eller håndbetjening?","")</f>
      </c>
      <c r="B59" s="30"/>
      <c r="C59" s="18" t="str">
        <f>IF(B57&gt;0,"Sargkontakt"," ")</f>
        <v> </v>
      </c>
      <c r="D59" s="30"/>
      <c r="E59" s="18" t="str">
        <f>IF(B57&gt;0,"Håndbetjening"," ")</f>
        <v> </v>
      </c>
      <c r="F59" s="30"/>
      <c r="G59" s="18" t="str">
        <f>IF(B57&gt;0,"Begge"," ")</f>
        <v> </v>
      </c>
      <c r="H59" s="22"/>
    </row>
    <row r="60" spans="1:8" ht="24" customHeight="1">
      <c r="A60" s="33" t="s">
        <v>35</v>
      </c>
      <c r="B60" s="30"/>
      <c r="C60" s="18" t="s">
        <v>6</v>
      </c>
      <c r="D60" s="30"/>
      <c r="E60" s="18" t="s">
        <v>7</v>
      </c>
      <c r="F60" s="34"/>
      <c r="G60" s="18"/>
      <c r="H60" s="22"/>
    </row>
    <row r="61" spans="1:8" ht="24" customHeight="1">
      <c r="A61" s="31">
        <f>IF(B60&gt;0,"Det er nødvendigt at bestille sammenkøring af sikkerhed RK1075","")</f>
      </c>
      <c r="B61" s="34"/>
      <c r="C61" s="18"/>
      <c r="D61" s="34"/>
      <c r="E61" s="18"/>
      <c r="F61" s="34"/>
      <c r="G61" s="18"/>
      <c r="H61" s="22"/>
    </row>
    <row r="62" spans="1:8" ht="24" customHeight="1">
      <c r="A62" s="32">
        <f>IF(B60&gt;0,"Hvis ja, er disse med sargkontakt eller håndbetjening?","")</f>
      </c>
      <c r="B62" s="30"/>
      <c r="C62" s="18" t="str">
        <f>IF(B60&gt;0,"Sargkontakt"," ")</f>
        <v> </v>
      </c>
      <c r="D62" s="30"/>
      <c r="E62" s="18" t="str">
        <f>IF(B60&gt;0,"Håndbetjening"," ")</f>
        <v> </v>
      </c>
      <c r="F62" s="30"/>
      <c r="G62" s="18" t="str">
        <f>IF(B60&gt;0,"Begge"," ")</f>
        <v> </v>
      </c>
      <c r="H62" s="22"/>
    </row>
    <row r="63" spans="1:8" ht="24" customHeight="1">
      <c r="A63" s="18"/>
      <c r="B63" s="18"/>
      <c r="C63" s="18"/>
      <c r="D63" s="18"/>
      <c r="E63" s="18"/>
      <c r="F63" s="18"/>
      <c r="G63" s="18"/>
      <c r="H63" s="18"/>
    </row>
    <row r="64" spans="1:8" ht="24" customHeight="1">
      <c r="A64" s="25" t="s">
        <v>16</v>
      </c>
      <c r="B64" s="18"/>
      <c r="C64" s="18"/>
      <c r="D64" s="18"/>
      <c r="E64" s="18"/>
      <c r="F64" s="18"/>
      <c r="G64" s="18"/>
      <c r="H64" s="18"/>
    </row>
    <row r="65" spans="1:8" ht="24" customHeight="1">
      <c r="A65" s="25" t="s">
        <v>36</v>
      </c>
      <c r="B65" s="18"/>
      <c r="C65" s="18"/>
      <c r="D65" s="18"/>
      <c r="E65" s="18"/>
      <c r="F65" s="18"/>
      <c r="G65" s="18"/>
      <c r="H65" s="18"/>
    </row>
    <row r="66" spans="1:8" ht="24" customHeight="1">
      <c r="A66" s="18"/>
      <c r="B66" s="18"/>
      <c r="C66" s="18"/>
      <c r="D66" s="18"/>
      <c r="E66" s="18"/>
      <c r="F66" s="18"/>
      <c r="G66" s="18"/>
      <c r="H66" s="18"/>
    </row>
    <row r="67" spans="1:8" ht="24" customHeight="1">
      <c r="A67" s="18" t="s">
        <v>10</v>
      </c>
      <c r="B67" s="18"/>
      <c r="C67" s="18"/>
      <c r="D67" s="18"/>
      <c r="E67" s="18"/>
      <c r="F67" s="18"/>
      <c r="G67" s="18"/>
      <c r="H67" s="18"/>
    </row>
    <row r="68" spans="1:8" ht="24" customHeight="1">
      <c r="A68" s="139"/>
      <c r="B68" s="140"/>
      <c r="C68" s="140"/>
      <c r="D68" s="140"/>
      <c r="E68" s="140"/>
      <c r="F68" s="140"/>
      <c r="G68" s="140"/>
      <c r="H68" s="141"/>
    </row>
    <row r="69" spans="1:8" ht="24" customHeight="1">
      <c r="A69" s="131"/>
      <c r="B69" s="132"/>
      <c r="C69" s="132"/>
      <c r="D69" s="132"/>
      <c r="E69" s="132"/>
      <c r="F69" s="132"/>
      <c r="G69" s="132"/>
      <c r="H69" s="133"/>
    </row>
    <row r="70" spans="1:8" ht="24" customHeight="1">
      <c r="A70" s="131"/>
      <c r="B70" s="132"/>
      <c r="C70" s="132"/>
      <c r="D70" s="132"/>
      <c r="E70" s="132"/>
      <c r="F70" s="132"/>
      <c r="G70" s="132"/>
      <c r="H70" s="133"/>
    </row>
    <row r="71" spans="1:8" ht="24" customHeight="1">
      <c r="A71" s="131"/>
      <c r="B71" s="132"/>
      <c r="C71" s="132"/>
      <c r="D71" s="132"/>
      <c r="E71" s="132"/>
      <c r="F71" s="132"/>
      <c r="G71" s="132"/>
      <c r="H71" s="133"/>
    </row>
    <row r="72" spans="1:8" ht="24" customHeight="1">
      <c r="A72" s="131"/>
      <c r="B72" s="132"/>
      <c r="C72" s="132"/>
      <c r="D72" s="132"/>
      <c r="E72" s="132"/>
      <c r="F72" s="132"/>
      <c r="G72" s="132"/>
      <c r="H72" s="133"/>
    </row>
    <row r="73" spans="1:8" ht="24" customHeight="1">
      <c r="A73" s="142"/>
      <c r="B73" s="143"/>
      <c r="C73" s="143"/>
      <c r="D73" s="143"/>
      <c r="E73" s="143"/>
      <c r="F73" s="143"/>
      <c r="G73" s="143"/>
      <c r="H73" s="144"/>
    </row>
    <row r="74" spans="1:8" ht="24" customHeight="1">
      <c r="A74" s="35"/>
      <c r="B74" s="35"/>
      <c r="C74" s="35"/>
      <c r="D74" s="35"/>
      <c r="E74" s="35"/>
      <c r="F74" s="35"/>
      <c r="G74" s="35"/>
      <c r="H74" s="35"/>
    </row>
    <row r="75" spans="1:8" ht="24" customHeight="1">
      <c r="A75" s="137" t="s">
        <v>11</v>
      </c>
      <c r="B75" s="137"/>
      <c r="C75" s="137"/>
      <c r="D75" s="137"/>
      <c r="E75" s="137"/>
      <c r="F75" s="137"/>
      <c r="G75" s="137"/>
      <c r="H75" s="138"/>
    </row>
  </sheetData>
  <sheetProtection password="DF97" sheet="1"/>
  <mergeCells count="17">
    <mergeCell ref="A71:H71"/>
    <mergeCell ref="F5:H5"/>
    <mergeCell ref="A75:H75"/>
    <mergeCell ref="A68:H68"/>
    <mergeCell ref="A69:H69"/>
    <mergeCell ref="A73:H73"/>
    <mergeCell ref="A70:H70"/>
    <mergeCell ref="F6:H6"/>
    <mergeCell ref="A72:H72"/>
    <mergeCell ref="E9:H9"/>
    <mergeCell ref="A29:H29"/>
    <mergeCell ref="E10:H10"/>
    <mergeCell ref="A1:H1"/>
    <mergeCell ref="A2:H2"/>
    <mergeCell ref="E8:H8"/>
    <mergeCell ref="F4:H4"/>
    <mergeCell ref="D26:G27"/>
  </mergeCells>
  <conditionalFormatting sqref="B37">
    <cfRule type="expression" priority="1" dxfId="15" stopIfTrue="1">
      <formula>IF(B37&gt;0,)</formula>
    </cfRule>
  </conditionalFormatting>
  <printOptions/>
  <pageMargins left="0.5511811023622047" right="0.5511811023622047" top="0.9448818897637796" bottom="0.7480314960629921" header="0.1968503937007874" footer="0"/>
  <pageSetup fitToHeight="1" fitToWidth="1" horizontalDpi="600" verticalDpi="600" orientation="portrait" paperSize="9" scale="42" r:id="rId4"/>
  <headerFooter alignWithMargins="0">
    <oddHeader>&amp;C&amp;12RK1084, RK1085, RK1086&amp;R&amp;G</oddHeader>
    <oddFooter>&amp;L&amp;12&amp;F&amp;CSenest revideret: 09-11-2020/TRD&amp;RTlf.: 8788 8989
Fax: 8788 8669
E-mail: dk@pressalit.com
Web: www.pressalit.com</oddFooter>
  </headerFooter>
  <ignoredErrors>
    <ignoredError sqref="H26:H27" unlockedFormula="1"/>
  </ignoredErrors>
  <drawing r:id="rId2"/>
  <legacyDrawing r:id="rId1"/>
  <legacyDrawingHF r:id="rId3"/>
</worksheet>
</file>

<file path=xl/worksheets/sheet3.xml><?xml version="1.0" encoding="utf-8"?>
<worksheet xmlns="http://schemas.openxmlformats.org/spreadsheetml/2006/main" xmlns:r="http://schemas.openxmlformats.org/officeDocument/2006/relationships">
  <dimension ref="A1:Q74"/>
  <sheetViews>
    <sheetView zoomScale="70" zoomScaleNormal="70" workbookViewId="0" topLeftCell="A1">
      <selection activeCell="H39" sqref="H39"/>
    </sheetView>
  </sheetViews>
  <sheetFormatPr defaultColWidth="9.140625" defaultRowHeight="12.75"/>
  <cols>
    <col min="1" max="1" width="106.28125" style="1" customWidth="1"/>
    <col min="2" max="2" width="6.57421875" style="1" customWidth="1"/>
    <col min="3" max="3" width="14.8515625" style="1" customWidth="1"/>
    <col min="4" max="4" width="5.57421875" style="1" customWidth="1"/>
    <col min="5" max="5" width="21.28125" style="1" customWidth="1"/>
    <col min="6" max="6" width="6.8515625" style="1" customWidth="1"/>
    <col min="7" max="7" width="14.140625" style="1" customWidth="1"/>
    <col min="8" max="8" width="31.8515625" style="1" bestFit="1" customWidth="1"/>
    <col min="9" max="9" width="2.8515625" style="0" bestFit="1" customWidth="1"/>
  </cols>
  <sheetData>
    <row r="1" spans="1:8" ht="18">
      <c r="A1" s="153" t="s">
        <v>55</v>
      </c>
      <c r="B1" s="154"/>
      <c r="C1" s="154"/>
      <c r="D1" s="154"/>
      <c r="E1" s="154"/>
      <c r="F1" s="154"/>
      <c r="G1" s="154"/>
      <c r="H1" s="154"/>
    </row>
    <row r="2" spans="1:8" ht="18">
      <c r="A2" s="155" t="s">
        <v>90</v>
      </c>
      <c r="B2" s="156"/>
      <c r="C2" s="156"/>
      <c r="D2" s="156"/>
      <c r="E2" s="156"/>
      <c r="F2" s="156"/>
      <c r="G2" s="156"/>
      <c r="H2" s="156"/>
    </row>
    <row r="3" spans="1:8" ht="18.75" thickBot="1">
      <c r="A3" s="72"/>
      <c r="B3" s="87"/>
      <c r="C3" s="87"/>
      <c r="D3" s="87"/>
      <c r="E3" s="87"/>
      <c r="F3" s="87"/>
      <c r="G3" s="87"/>
      <c r="H3" s="87"/>
    </row>
    <row r="4" spans="1:8" ht="21" customHeight="1" thickTop="1">
      <c r="A4" s="88" t="s">
        <v>59</v>
      </c>
      <c r="B4" s="89"/>
      <c r="C4" s="89"/>
      <c r="D4" s="89"/>
      <c r="E4" s="90" t="s">
        <v>1</v>
      </c>
      <c r="F4" s="163">
        <f>+'Side 2 - Udfyldes'!F4:H4</f>
        <v>0</v>
      </c>
      <c r="G4" s="164"/>
      <c r="H4" s="165"/>
    </row>
    <row r="5" spans="1:8" ht="21" customHeight="1">
      <c r="A5" s="71" t="s">
        <v>81</v>
      </c>
      <c r="B5" s="89"/>
      <c r="C5" s="89"/>
      <c r="D5" s="89"/>
      <c r="E5" s="91" t="s">
        <v>2</v>
      </c>
      <c r="F5" s="166">
        <f>+'Side 2 - Udfyldes'!F5:H5</f>
        <v>0</v>
      </c>
      <c r="G5" s="167"/>
      <c r="H5" s="168"/>
    </row>
    <row r="6" spans="1:8" ht="21" customHeight="1" thickBot="1">
      <c r="A6" s="71" t="s">
        <v>85</v>
      </c>
      <c r="B6" s="89"/>
      <c r="C6" s="89"/>
      <c r="D6" s="89"/>
      <c r="E6" s="92" t="s">
        <v>18</v>
      </c>
      <c r="F6" s="169">
        <f>+'Side 2 - Udfyldes'!F6:H6</f>
        <v>0</v>
      </c>
      <c r="G6" s="170"/>
      <c r="H6" s="171"/>
    </row>
    <row r="7" spans="1:8" ht="14.25" thickBot="1" thickTop="1">
      <c r="A7" s="89"/>
      <c r="B7" s="89"/>
      <c r="C7" s="89"/>
      <c r="D7" s="89"/>
      <c r="E7" s="160" t="s">
        <v>21</v>
      </c>
      <c r="F7" s="161"/>
      <c r="G7" s="161"/>
      <c r="H7" s="162"/>
    </row>
    <row r="8" spans="1:8" ht="42.75" customHeight="1" thickBot="1" thickTop="1">
      <c r="A8" s="89"/>
      <c r="B8" s="89"/>
      <c r="C8" s="89"/>
      <c r="D8" s="89"/>
      <c r="E8" s="157" t="s">
        <v>14</v>
      </c>
      <c r="F8" s="158"/>
      <c r="G8" s="158"/>
      <c r="H8" s="159"/>
    </row>
    <row r="9" spans="1:8" ht="28.5" thickBot="1" thickTop="1">
      <c r="A9" s="89"/>
      <c r="B9" s="89"/>
      <c r="C9" s="89"/>
      <c r="D9" s="89"/>
      <c r="E9" s="151">
        <f>+'Side 2 - Udfyldes'!E10:H10</f>
        <v>0</v>
      </c>
      <c r="F9" s="152"/>
      <c r="G9" s="152"/>
      <c r="H9" s="152"/>
    </row>
    <row r="10" spans="1:8" ht="31.5" customHeight="1" thickTop="1">
      <c r="A10" s="89"/>
      <c r="B10" s="89"/>
      <c r="C10" s="89"/>
      <c r="D10" s="89"/>
      <c r="E10" s="89"/>
      <c r="F10" s="89"/>
      <c r="G10" s="89"/>
      <c r="H10" s="93"/>
    </row>
    <row r="11" spans="1:8" ht="31.5" customHeight="1">
      <c r="A11" s="89"/>
      <c r="B11" s="89"/>
      <c r="C11" s="89"/>
      <c r="D11" s="89"/>
      <c r="E11" s="89"/>
      <c r="F11" s="89"/>
      <c r="G11" s="89"/>
      <c r="H11" s="93"/>
    </row>
    <row r="12" spans="1:8" ht="31.5" customHeight="1">
      <c r="A12" s="89"/>
      <c r="B12" s="89"/>
      <c r="C12" s="89"/>
      <c r="D12" s="89"/>
      <c r="E12" s="89"/>
      <c r="F12" s="89"/>
      <c r="G12" s="89"/>
      <c r="H12" s="93"/>
    </row>
    <row r="13" spans="1:8" ht="31.5" customHeight="1">
      <c r="A13" s="89"/>
      <c r="B13" s="89"/>
      <c r="C13" s="89"/>
      <c r="D13" s="89"/>
      <c r="E13" s="89"/>
      <c r="F13" s="89"/>
      <c r="G13" s="89"/>
      <c r="H13" s="93"/>
    </row>
    <row r="14" spans="1:8" ht="31.5" customHeight="1">
      <c r="A14" s="89"/>
      <c r="B14" s="89"/>
      <c r="C14" s="89"/>
      <c r="D14" s="89"/>
      <c r="E14" s="89"/>
      <c r="F14" s="89"/>
      <c r="G14" s="89"/>
      <c r="H14" s="93"/>
    </row>
    <row r="15" spans="1:8" ht="31.5" customHeight="1">
      <c r="A15" s="89"/>
      <c r="B15" s="89"/>
      <c r="C15" s="89"/>
      <c r="D15" s="89"/>
      <c r="E15" s="89"/>
      <c r="F15" s="89"/>
      <c r="G15" s="89"/>
      <c r="H15" s="93"/>
    </row>
    <row r="16" spans="1:8" s="12" customFormat="1" ht="21.75" customHeight="1">
      <c r="A16" s="74" t="s">
        <v>0</v>
      </c>
      <c r="B16" s="67"/>
      <c r="C16" s="71"/>
      <c r="D16" s="71"/>
      <c r="E16" s="71"/>
      <c r="F16" s="71"/>
      <c r="G16" s="71"/>
      <c r="H16" s="78" t="s">
        <v>19</v>
      </c>
    </row>
    <row r="17" spans="1:8" s="12" customFormat="1" ht="21.75" customHeight="1">
      <c r="A17" s="71"/>
      <c r="B17" s="71"/>
      <c r="C17" s="71"/>
      <c r="D17" s="71"/>
      <c r="E17" s="71"/>
      <c r="F17" s="71"/>
      <c r="G17" s="71"/>
      <c r="H17" s="71"/>
    </row>
    <row r="18" spans="1:8" s="12" customFormat="1" ht="33.75" customHeight="1">
      <c r="A18" s="71" t="s">
        <v>46</v>
      </c>
      <c r="B18" s="71"/>
      <c r="C18" s="71"/>
      <c r="D18" s="71"/>
      <c r="E18" s="183" t="s">
        <v>64</v>
      </c>
      <c r="F18" s="183"/>
      <c r="G18" s="184"/>
      <c r="H18" s="79">
        <f>SUM('Side 2 - Udfyldes'!H15-('Side 2 - Udfyldes'!H20+'Side 2 - Udfyldes'!H21))</f>
        <v>0</v>
      </c>
    </row>
    <row r="19" spans="1:8" s="12" customFormat="1" ht="33.75" customHeight="1">
      <c r="A19" s="71" t="s">
        <v>47</v>
      </c>
      <c r="B19" s="71"/>
      <c r="C19" s="71"/>
      <c r="D19" s="71"/>
      <c r="E19" s="183" t="s">
        <v>64</v>
      </c>
      <c r="F19" s="183"/>
      <c r="G19" s="184"/>
      <c r="H19" s="79">
        <f>SUM('Side 2 - Udfyldes'!H16-('Side 2 - Udfyldes'!H22+'Side 2 - Udfyldes'!H23))</f>
        <v>0</v>
      </c>
    </row>
    <row r="20" spans="1:8" s="12" customFormat="1" ht="33.75" customHeight="1">
      <c r="A20" s="71"/>
      <c r="B20" s="71"/>
      <c r="C20" s="71"/>
      <c r="D20" s="71"/>
      <c r="E20" s="181"/>
      <c r="F20" s="181"/>
      <c r="G20" s="182"/>
      <c r="H20" s="94"/>
    </row>
    <row r="21" spans="1:8" s="12" customFormat="1" ht="33.75" customHeight="1">
      <c r="A21" s="71"/>
      <c r="B21" s="71"/>
      <c r="C21" s="71"/>
      <c r="D21" s="71"/>
      <c r="E21" s="71"/>
      <c r="F21" s="71"/>
      <c r="G21" s="71"/>
      <c r="H21" s="72"/>
    </row>
    <row r="22" spans="1:8" s="12" customFormat="1" ht="36.75" customHeight="1">
      <c r="A22" s="95" t="s">
        <v>67</v>
      </c>
      <c r="B22" s="96"/>
      <c r="C22" s="97" t="s">
        <v>68</v>
      </c>
      <c r="D22" s="96"/>
      <c r="E22" s="98"/>
      <c r="F22" s="98"/>
      <c r="G22" s="98"/>
      <c r="H22" s="99" t="s">
        <v>83</v>
      </c>
    </row>
    <row r="23" spans="1:8" s="12" customFormat="1" ht="36.75" customHeight="1">
      <c r="A23" s="75" t="s">
        <v>86</v>
      </c>
      <c r="B23" s="71"/>
      <c r="C23" s="72">
        <v>700</v>
      </c>
      <c r="D23" s="100"/>
      <c r="E23" s="183" t="s">
        <v>64</v>
      </c>
      <c r="F23" s="183"/>
      <c r="G23" s="184"/>
      <c r="H23" s="94">
        <f>SUM('Side 2 - Udfyldes'!H26-'Side 2 - Udfyldes'!H17)</f>
        <v>700</v>
      </c>
    </row>
    <row r="24" spans="1:8" s="12" customFormat="1" ht="36.75" customHeight="1">
      <c r="A24" s="75" t="s">
        <v>87</v>
      </c>
      <c r="B24" s="71"/>
      <c r="C24" s="72">
        <v>1080</v>
      </c>
      <c r="D24" s="100"/>
      <c r="E24" s="183" t="s">
        <v>64</v>
      </c>
      <c r="F24" s="183"/>
      <c r="G24" s="184"/>
      <c r="H24" s="94">
        <f>SUM('Side 2 - Udfyldes'!H27-'Side 2 - Udfyldes'!H17)</f>
        <v>1080</v>
      </c>
    </row>
    <row r="25" spans="1:8" s="12" customFormat="1" ht="36.75" customHeight="1">
      <c r="A25" s="71"/>
      <c r="B25" s="71"/>
      <c r="C25" s="72"/>
      <c r="D25" s="71"/>
      <c r="E25" s="71"/>
      <c r="F25" s="71"/>
      <c r="G25" s="71"/>
      <c r="H25" s="72"/>
    </row>
    <row r="26" spans="1:8" s="12" customFormat="1" ht="36.75" customHeight="1">
      <c r="A26" s="95" t="s">
        <v>80</v>
      </c>
      <c r="B26" s="96"/>
      <c r="C26" s="97"/>
      <c r="D26" s="96"/>
      <c r="E26" s="96"/>
      <c r="F26" s="96"/>
      <c r="G26" s="96"/>
      <c r="H26" s="97" t="s">
        <v>76</v>
      </c>
    </row>
    <row r="27" spans="1:8" s="12" customFormat="1" ht="36.75" customHeight="1">
      <c r="A27" s="71"/>
      <c r="B27" s="94">
        <f>+'Side 2 - Udfyldes'!B34</f>
        <v>0</v>
      </c>
      <c r="C27" s="71" t="s">
        <v>38</v>
      </c>
      <c r="D27" s="94">
        <f>+'Side 2 - Udfyldes'!D34</f>
        <v>0</v>
      </c>
      <c r="E27" s="71" t="s">
        <v>41</v>
      </c>
      <c r="F27" s="94">
        <f>+'Side 2 - Udfyldes'!F34</f>
        <v>0</v>
      </c>
      <c r="G27" s="71" t="s">
        <v>40</v>
      </c>
      <c r="H27" s="94">
        <f>+'Side 2 - Udfyldes'!H34</f>
        <v>0</v>
      </c>
    </row>
    <row r="28" spans="1:8" s="12" customFormat="1" ht="36.75" customHeight="1">
      <c r="A28" s="71"/>
      <c r="B28" s="71"/>
      <c r="C28" s="72"/>
      <c r="D28" s="71"/>
      <c r="E28" s="71"/>
      <c r="F28" s="71"/>
      <c r="G28" s="71"/>
      <c r="H28" s="103" t="s">
        <v>84</v>
      </c>
    </row>
    <row r="29" spans="1:8" s="12" customFormat="1" ht="36.75" customHeight="1">
      <c r="A29" s="71"/>
      <c r="B29" s="71"/>
      <c r="C29" s="72">
        <f>IF(D27&gt;0,"W",)</f>
        <v>0</v>
      </c>
      <c r="D29" s="71"/>
      <c r="E29" s="71"/>
      <c r="F29" s="71"/>
      <c r="G29" s="71"/>
      <c r="H29" s="72"/>
    </row>
    <row r="30" spans="1:8" s="12" customFormat="1" ht="36.75" customHeight="1">
      <c r="A30" s="71"/>
      <c r="B30" s="75">
        <f>IF(B27&gt;0,"X",)</f>
        <v>0</v>
      </c>
      <c r="C30" s="101"/>
      <c r="D30" s="71">
        <f>IF(F27&gt;0,"Z",)</f>
        <v>0</v>
      </c>
      <c r="E30" s="71"/>
      <c r="F30" s="71"/>
      <c r="G30" s="71"/>
      <c r="H30" s="72"/>
    </row>
    <row r="31" spans="1:8" s="12" customFormat="1" ht="36.75" customHeight="1">
      <c r="A31" s="71"/>
      <c r="B31" s="71"/>
      <c r="C31" s="102" t="s">
        <v>79</v>
      </c>
      <c r="D31" s="71"/>
      <c r="E31" s="71"/>
      <c r="F31" s="71"/>
      <c r="G31" s="71"/>
      <c r="H31" s="72"/>
    </row>
    <row r="32" spans="1:8" s="12" customFormat="1" ht="36.75" customHeight="1">
      <c r="A32" s="71"/>
      <c r="B32" s="71"/>
      <c r="C32" s="72"/>
      <c r="D32" s="71"/>
      <c r="E32" s="71"/>
      <c r="F32" s="71"/>
      <c r="G32" s="71"/>
      <c r="H32" s="72"/>
    </row>
    <row r="33" spans="1:8" s="12" customFormat="1" ht="36.75" customHeight="1">
      <c r="A33" s="60" t="s">
        <v>77</v>
      </c>
      <c r="B33" s="64"/>
      <c r="C33" s="61"/>
      <c r="D33" s="64"/>
      <c r="E33" s="61"/>
      <c r="F33" s="61"/>
      <c r="G33" s="61"/>
      <c r="H33" s="62"/>
    </row>
    <row r="34" spans="1:8" s="12" customFormat="1" ht="36.75" customHeight="1">
      <c r="A34" s="18" t="s">
        <v>78</v>
      </c>
      <c r="B34" s="30">
        <f>+'Side 2 - Udfyldes'!B41</f>
        <v>0</v>
      </c>
      <c r="C34" s="22" t="s">
        <v>6</v>
      </c>
      <c r="D34" s="30">
        <f>+'Side 2 - Udfyldes'!D41</f>
        <v>0</v>
      </c>
      <c r="E34" s="22" t="s">
        <v>7</v>
      </c>
      <c r="F34" s="18"/>
      <c r="G34" s="18"/>
      <c r="H34" s="103" t="s">
        <v>84</v>
      </c>
    </row>
    <row r="35" spans="1:8" s="12" customFormat="1" ht="21" customHeight="1">
      <c r="A35" s="69"/>
      <c r="B35" s="69"/>
      <c r="C35" s="70"/>
      <c r="D35" s="69"/>
      <c r="E35" s="69"/>
      <c r="F35" s="69"/>
      <c r="G35" s="69"/>
      <c r="H35" s="70"/>
    </row>
    <row r="36" spans="1:8" s="12" customFormat="1" ht="16.5" customHeight="1">
      <c r="A36" s="71"/>
      <c r="B36" s="71"/>
      <c r="C36" s="72">
        <f>IF(B39&gt;0,"W",IF(D39&gt;0,"W",""))</f>
      </c>
      <c r="D36" s="71"/>
      <c r="E36" s="71"/>
      <c r="F36" s="71"/>
      <c r="G36" s="71"/>
      <c r="H36" s="73"/>
    </row>
    <row r="37" spans="1:8" s="12" customFormat="1" ht="25.5" customHeight="1">
      <c r="A37" s="74" t="s">
        <v>8</v>
      </c>
      <c r="B37" s="75">
        <f>IF(B41&gt;0,"X",IF(D41&gt;0,"X",""))</f>
      </c>
      <c r="C37" s="76"/>
      <c r="D37" s="71">
        <f>IF(B41&gt;0,"Z",IF(F41&gt;0,"Z",""))</f>
      </c>
      <c r="E37" s="71"/>
      <c r="F37" s="71"/>
      <c r="G37" s="71"/>
      <c r="H37" s="72"/>
    </row>
    <row r="38" spans="1:8" s="12" customFormat="1" ht="17.25" customHeight="1">
      <c r="A38" s="71" t="s">
        <v>48</v>
      </c>
      <c r="B38" s="71"/>
      <c r="C38" s="77">
        <f>IF(B39&gt;0,"Y",IF(F39&gt;0,"Y",""))</f>
      </c>
      <c r="D38" s="71"/>
      <c r="E38" s="71"/>
      <c r="F38" s="71"/>
      <c r="G38" s="71"/>
      <c r="H38" s="78" t="s">
        <v>13</v>
      </c>
    </row>
    <row r="39" spans="1:8" s="12" customFormat="1" ht="17.25" customHeight="1">
      <c r="A39" s="71" t="s">
        <v>57</v>
      </c>
      <c r="B39" s="79">
        <f>+'Side 2 - Udfyldes'!B46</f>
        <v>0</v>
      </c>
      <c r="C39" s="71" t="s">
        <v>37</v>
      </c>
      <c r="D39" s="79">
        <f>+'Side 2 - Udfyldes'!D46</f>
        <v>0</v>
      </c>
      <c r="E39" s="71" t="s">
        <v>42</v>
      </c>
      <c r="F39" s="79">
        <f>+'Side 2 - Udfyldes'!F46</f>
        <v>0</v>
      </c>
      <c r="G39" s="71" t="s">
        <v>43</v>
      </c>
      <c r="H39" s="79">
        <f>SUM(H18-104)</f>
        <v>-104</v>
      </c>
    </row>
    <row r="40" spans="1:8" s="12" customFormat="1" ht="17.25" customHeight="1">
      <c r="A40" s="71"/>
      <c r="B40" s="80"/>
      <c r="C40" s="71"/>
      <c r="D40" s="80"/>
      <c r="E40" s="71"/>
      <c r="F40" s="71"/>
      <c r="G40" s="71"/>
      <c r="H40" s="81" t="s">
        <v>12</v>
      </c>
    </row>
    <row r="41" spans="1:8" s="12" customFormat="1" ht="17.25" customHeight="1">
      <c r="A41" s="71" t="s">
        <v>89</v>
      </c>
      <c r="B41" s="79">
        <f>+'Side 2 - Udfyldes'!B47</f>
        <v>0</v>
      </c>
      <c r="C41" s="71" t="s">
        <v>37</v>
      </c>
      <c r="D41" s="79">
        <f>+'Side 2 - Udfyldes'!D47</f>
        <v>0</v>
      </c>
      <c r="E41" s="71" t="s">
        <v>44</v>
      </c>
      <c r="F41" s="79">
        <f>+'Side 2 - Udfyldes'!F47</f>
        <v>0</v>
      </c>
      <c r="G41" s="71" t="s">
        <v>45</v>
      </c>
      <c r="H41" s="79">
        <f>SUM(H19-104)</f>
        <v>-104</v>
      </c>
    </row>
    <row r="42" spans="1:8" s="12" customFormat="1" ht="17.25" customHeight="1">
      <c r="A42" s="71"/>
      <c r="B42" s="71"/>
      <c r="C42" s="71"/>
      <c r="D42" s="71"/>
      <c r="E42" s="71"/>
      <c r="F42" s="71"/>
      <c r="G42" s="82"/>
      <c r="H42" s="83" t="s">
        <v>66</v>
      </c>
    </row>
    <row r="43" spans="1:8" s="12" customFormat="1" ht="29.25" customHeight="1">
      <c r="A43" s="185">
        <f>IF(B39&gt;0,"FERRO-TEKNIK forberedelse for sikkerhedsskinner",IF(D39&gt;0,"FERRO-TEKNIK forberedelse for sikkerhedsskinner",IF(F39&gt;0,"FERRO-TEKNIK forberedelse for sikkerhedsskinner",IF(B41&gt;0,"FERRO-TEKNIK forberedelse for sikkerhedsskinner",IF(D41&gt;0,"FERRO-TEKNIK forberedelse for sikkerhedsskinner",IF(F41&gt;0,"FERRO-TEKNIK forberedelse for sikkerhedsskinner",0))))))</f>
        <v>0</v>
      </c>
      <c r="B43" s="185"/>
      <c r="C43" s="185"/>
      <c r="D43" s="185"/>
      <c r="E43" s="185"/>
      <c r="F43" s="185"/>
      <c r="G43" s="185"/>
      <c r="H43" s="71"/>
    </row>
    <row r="44" spans="1:8" s="12" customFormat="1" ht="17.25" customHeight="1">
      <c r="A44" s="86"/>
      <c r="B44" s="86"/>
      <c r="C44" s="86"/>
      <c r="D44" s="86"/>
      <c r="E44" s="86"/>
      <c r="F44" s="86"/>
      <c r="G44" s="86"/>
      <c r="H44" s="86"/>
    </row>
    <row r="45" spans="1:8" s="12" customFormat="1" ht="17.25" customHeight="1">
      <c r="A45" s="80"/>
      <c r="B45" s="80"/>
      <c r="C45" s="80"/>
      <c r="D45" s="80"/>
      <c r="E45" s="80"/>
      <c r="F45" s="80"/>
      <c r="G45" s="80"/>
      <c r="H45" s="80"/>
    </row>
    <row r="46" spans="1:17" s="12" customFormat="1" ht="17.25" customHeight="1">
      <c r="A46" s="74" t="s">
        <v>9</v>
      </c>
      <c r="B46" s="71"/>
      <c r="C46" s="71"/>
      <c r="D46" s="71"/>
      <c r="E46" s="71"/>
      <c r="F46" s="71"/>
      <c r="G46" s="71"/>
      <c r="H46" s="71"/>
      <c r="Q46" s="68"/>
    </row>
    <row r="47" spans="1:8" s="12" customFormat="1" ht="17.25" customHeight="1">
      <c r="A47" s="71"/>
      <c r="B47" s="71"/>
      <c r="C47" s="71"/>
      <c r="D47" s="71"/>
      <c r="E47" s="71"/>
      <c r="F47" s="71"/>
      <c r="G47" s="71"/>
      <c r="H47" s="71"/>
    </row>
    <row r="48" spans="1:8" s="12" customFormat="1" ht="17.25" customHeight="1" hidden="1">
      <c r="A48" s="71" t="s">
        <v>32</v>
      </c>
      <c r="B48" s="79">
        <f>+'Side 2 - Udfyldes'!B51</f>
        <v>0</v>
      </c>
      <c r="C48" s="71" t="s">
        <v>6</v>
      </c>
      <c r="D48" s="79">
        <f>+'Side 2 - Udfyldes'!D51</f>
        <v>0</v>
      </c>
      <c r="E48" s="71" t="s">
        <v>7</v>
      </c>
      <c r="F48" s="71"/>
      <c r="G48" s="71"/>
      <c r="H48" s="80"/>
    </row>
    <row r="49" spans="1:8" s="12" customFormat="1" ht="17.25" customHeight="1" hidden="1">
      <c r="A49" s="71">
        <f>IF(B48&gt;0,"RK1070 skal være indtastet som ordre","")</f>
      </c>
      <c r="B49" s="71"/>
      <c r="C49" s="71"/>
      <c r="D49" s="71"/>
      <c r="E49" s="71"/>
      <c r="F49" s="71"/>
      <c r="G49" s="71"/>
      <c r="H49" s="80"/>
    </row>
    <row r="50" spans="1:8" s="12" customFormat="1" ht="17.25" customHeight="1" hidden="1">
      <c r="A50" s="84">
        <f>IF(B48&gt;0,"Hvis ja, er den med sargkontakt eller håndbetjening?","")</f>
      </c>
      <c r="B50" s="79">
        <f>+'Side 2 - Udfyldes'!B53</f>
        <v>0</v>
      </c>
      <c r="C50" s="71">
        <f>IF(B48&gt;0,"Sargkontakt","")</f>
      </c>
      <c r="D50" s="79">
        <f>+'Side 2 - Udfyldes'!D53</f>
        <v>0</v>
      </c>
      <c r="E50" s="71">
        <f>IF(B48&gt;0,"Håndbetjening","")</f>
      </c>
      <c r="F50" s="79">
        <f>+'Side 2 - Udfyldes'!F53</f>
        <v>0</v>
      </c>
      <c r="G50" s="71">
        <f>IF(B48&gt;0,"Begge","")</f>
      </c>
      <c r="H50" s="80"/>
    </row>
    <row r="51" spans="1:8" s="12" customFormat="1" ht="17.25" customHeight="1" hidden="1">
      <c r="A51" s="84"/>
      <c r="B51" s="73"/>
      <c r="C51" s="71"/>
      <c r="D51" s="73"/>
      <c r="E51" s="71"/>
      <c r="F51" s="73"/>
      <c r="G51" s="71"/>
      <c r="H51" s="80"/>
    </row>
    <row r="52" spans="1:8" s="12" customFormat="1" ht="17.25" customHeight="1" hidden="1">
      <c r="A52" s="71" t="s">
        <v>33</v>
      </c>
      <c r="B52" s="79">
        <f>+'Side 2 - Udfyldes'!B54</f>
        <v>0</v>
      </c>
      <c r="C52" s="71" t="s">
        <v>6</v>
      </c>
      <c r="D52" s="79">
        <f>+'Side 2 - Udfyldes'!D54</f>
        <v>0</v>
      </c>
      <c r="E52" s="71" t="s">
        <v>7</v>
      </c>
      <c r="F52" s="71"/>
      <c r="G52" s="71"/>
      <c r="H52" s="80"/>
    </row>
    <row r="53" spans="1:8" s="12" customFormat="1" ht="17.25" customHeight="1" hidden="1">
      <c r="A53" s="71">
        <f>IF(B52&gt;0,"RK1071 skal være indtastet som ordre","")</f>
      </c>
      <c r="B53" s="71"/>
      <c r="C53" s="71"/>
      <c r="D53" s="71"/>
      <c r="E53" s="71"/>
      <c r="F53" s="71"/>
      <c r="G53" s="71"/>
      <c r="H53" s="80"/>
    </row>
    <row r="54" spans="1:8" s="12" customFormat="1" ht="17.25" customHeight="1" hidden="1">
      <c r="A54" s="84">
        <f>IF(B52&gt;0,"Hvis ja, er disse med sargkontakt eller håndbetjening?","")</f>
      </c>
      <c r="B54" s="79">
        <f>+'Side 2 - Udfyldes'!B56</f>
        <v>0</v>
      </c>
      <c r="C54" s="71">
        <f>IF(B52&gt;0,"Sargkontakt","")</f>
      </c>
      <c r="D54" s="79">
        <f>+'Side 2 - Udfyldes'!D56</f>
        <v>0</v>
      </c>
      <c r="E54" s="71">
        <f>IF(B52&gt;0,"Håndbetjening","")</f>
      </c>
      <c r="F54" s="79">
        <f>+'Side 2 - Udfyldes'!F56</f>
        <v>0</v>
      </c>
      <c r="G54" s="71">
        <f>IF(B52&gt;0,"Begge","")</f>
      </c>
      <c r="H54" s="80"/>
    </row>
    <row r="55" spans="1:8" s="12" customFormat="1" ht="17.25" customHeight="1" hidden="1">
      <c r="A55" s="84"/>
      <c r="B55" s="73"/>
      <c r="C55" s="71"/>
      <c r="D55" s="73"/>
      <c r="E55" s="71"/>
      <c r="F55" s="73"/>
      <c r="G55" s="71"/>
      <c r="H55" s="80"/>
    </row>
    <row r="56" spans="1:8" s="12" customFormat="1" ht="17.25" customHeight="1">
      <c r="A56" s="71" t="s">
        <v>34</v>
      </c>
      <c r="B56" s="79">
        <f>+'Side 2 - Udfyldes'!B57</f>
        <v>0</v>
      </c>
      <c r="C56" s="71" t="s">
        <v>6</v>
      </c>
      <c r="D56" s="79">
        <f>+'Side 2 - Udfyldes'!D57</f>
        <v>0</v>
      </c>
      <c r="E56" s="71" t="s">
        <v>7</v>
      </c>
      <c r="F56" s="71"/>
      <c r="G56" s="71"/>
      <c r="H56" s="80"/>
    </row>
    <row r="57" spans="1:8" s="12" customFormat="1" ht="17.25" customHeight="1">
      <c r="A57" s="71">
        <f>IF(B56&gt;0,"RK1072 skal være indtastet som ordre","")</f>
      </c>
      <c r="B57" s="71"/>
      <c r="C57" s="71"/>
      <c r="D57" s="71"/>
      <c r="E57" s="71"/>
      <c r="F57" s="71"/>
      <c r="G57" s="71"/>
      <c r="H57" s="80"/>
    </row>
    <row r="58" spans="1:8" s="12" customFormat="1" ht="17.25" customHeight="1">
      <c r="A58" s="84">
        <f>IF(B56&gt;0,"Hvis ja, er den med sargkontakt eller håndbetjening?","")</f>
      </c>
      <c r="B58" s="79">
        <f>+'Side 2 - Udfyldes'!B59</f>
        <v>0</v>
      </c>
      <c r="C58" s="71">
        <f>IF(B56&gt;0,"Sargkontakt","")</f>
      </c>
      <c r="D58" s="79">
        <f>+'Side 2 - Udfyldes'!D59</f>
        <v>0</v>
      </c>
      <c r="E58" s="71">
        <f>IF(B56&gt;0,"Håndbetjening","")</f>
      </c>
      <c r="F58" s="79">
        <f>+'Side 2 - Udfyldes'!F59</f>
        <v>0</v>
      </c>
      <c r="G58" s="71">
        <f>IF(B56&gt;0,"Begge","")</f>
      </c>
      <c r="H58" s="80"/>
    </row>
    <row r="59" spans="1:8" s="12" customFormat="1" ht="17.25" customHeight="1">
      <c r="A59" s="84"/>
      <c r="B59" s="73"/>
      <c r="C59" s="71"/>
      <c r="D59" s="73"/>
      <c r="E59" s="71"/>
      <c r="F59" s="73"/>
      <c r="G59" s="71"/>
      <c r="H59" s="80"/>
    </row>
    <row r="60" spans="1:8" s="12" customFormat="1" ht="17.25" customHeight="1">
      <c r="A60" s="71" t="s">
        <v>35</v>
      </c>
      <c r="B60" s="79">
        <f>+'Side 2 - Udfyldes'!B60</f>
        <v>0</v>
      </c>
      <c r="C60" s="71" t="s">
        <v>6</v>
      </c>
      <c r="D60" s="79">
        <f>+'Side 2 - Udfyldes'!D60</f>
        <v>0</v>
      </c>
      <c r="E60" s="71" t="s">
        <v>7</v>
      </c>
      <c r="F60" s="71"/>
      <c r="G60" s="71"/>
      <c r="H60" s="80"/>
    </row>
    <row r="61" spans="1:8" s="12" customFormat="1" ht="17.25" customHeight="1">
      <c r="A61" s="71">
        <f>IF(B60&gt;0,"RK1075 skal være indtastet som ordre","")</f>
      </c>
      <c r="B61" s="71"/>
      <c r="C61" s="71"/>
      <c r="D61" s="71"/>
      <c r="E61" s="71"/>
      <c r="F61" s="71"/>
      <c r="G61" s="71"/>
      <c r="H61" s="80"/>
    </row>
    <row r="62" spans="1:8" s="12" customFormat="1" ht="17.25" customHeight="1">
      <c r="A62" s="84">
        <f>IF(B60&gt;0,"Hvis ja, er de andre løfteenheder med sargkontakt eller håndbetjening?","")</f>
      </c>
      <c r="B62" s="79">
        <f>+'Side 2 - Udfyldes'!B62</f>
        <v>0</v>
      </c>
      <c r="C62" s="71">
        <f>IF(B60&gt;0,"Sargkontakt","")</f>
      </c>
      <c r="D62" s="79">
        <f>+'Side 2 - Udfyldes'!D62</f>
        <v>0</v>
      </c>
      <c r="E62" s="71">
        <f>IF(B60&gt;0,"Håndbetjening","")</f>
      </c>
      <c r="F62" s="79">
        <f>+'Side 2 - Udfyldes'!F62</f>
        <v>0</v>
      </c>
      <c r="G62" s="71">
        <f>IF(B60&gt;0,"Begge","")</f>
      </c>
      <c r="H62" s="80"/>
    </row>
    <row r="63" spans="1:8" s="12" customFormat="1" ht="17.25" customHeight="1">
      <c r="A63" s="71"/>
      <c r="B63" s="71"/>
      <c r="C63" s="71"/>
      <c r="D63" s="71"/>
      <c r="E63" s="71"/>
      <c r="F63" s="71"/>
      <c r="G63" s="71"/>
      <c r="H63" s="71"/>
    </row>
    <row r="64" spans="1:8" s="12" customFormat="1" ht="17.25" customHeight="1">
      <c r="A64" s="71" t="s">
        <v>16</v>
      </c>
      <c r="B64" s="71"/>
      <c r="C64" s="71"/>
      <c r="D64" s="71"/>
      <c r="E64" s="71"/>
      <c r="F64" s="71"/>
      <c r="G64" s="71"/>
      <c r="H64" s="71"/>
    </row>
    <row r="65" spans="1:8" s="12" customFormat="1" ht="17.25" customHeight="1">
      <c r="A65" s="71" t="s">
        <v>36</v>
      </c>
      <c r="B65" s="71"/>
      <c r="C65" s="71"/>
      <c r="D65" s="71"/>
      <c r="E65" s="71"/>
      <c r="F65" s="71"/>
      <c r="G65" s="71"/>
      <c r="H65" s="71"/>
    </row>
    <row r="66" spans="1:8" s="12" customFormat="1" ht="17.25" customHeight="1">
      <c r="A66" s="71"/>
      <c r="B66" s="71"/>
      <c r="C66" s="71"/>
      <c r="D66" s="71"/>
      <c r="E66" s="71"/>
      <c r="F66" s="71"/>
      <c r="G66" s="71"/>
      <c r="H66" s="71"/>
    </row>
    <row r="67" spans="1:8" s="12" customFormat="1" ht="42.75" customHeight="1">
      <c r="A67" s="85" t="s">
        <v>58</v>
      </c>
      <c r="B67" s="71"/>
      <c r="C67" s="71"/>
      <c r="D67" s="71"/>
      <c r="E67" s="71"/>
      <c r="F67" s="71"/>
      <c r="G67" s="71"/>
      <c r="H67" s="71"/>
    </row>
    <row r="68" spans="1:8" ht="20.25">
      <c r="A68" s="4" t="s">
        <v>15</v>
      </c>
      <c r="B68" s="5">
        <f>+F5</f>
        <v>0</v>
      </c>
      <c r="C68" s="6"/>
      <c r="D68" s="3"/>
      <c r="E68" s="3"/>
      <c r="F68" s="3"/>
      <c r="G68" s="3"/>
      <c r="H68" s="2"/>
    </row>
    <row r="69" spans="1:8" ht="33.75" customHeight="1">
      <c r="A69" s="178">
        <f>+'Side 2 - Udfyldes'!A68:H68</f>
        <v>0</v>
      </c>
      <c r="B69" s="179"/>
      <c r="C69" s="179"/>
      <c r="D69" s="179"/>
      <c r="E69" s="179"/>
      <c r="F69" s="179"/>
      <c r="G69" s="179"/>
      <c r="H69" s="180"/>
    </row>
    <row r="70" spans="1:8" ht="33.75" customHeight="1">
      <c r="A70" s="175">
        <f>+'Side 2 - Udfyldes'!A69:H69</f>
        <v>0</v>
      </c>
      <c r="B70" s="176"/>
      <c r="C70" s="176"/>
      <c r="D70" s="176"/>
      <c r="E70" s="176"/>
      <c r="F70" s="176"/>
      <c r="G70" s="176"/>
      <c r="H70" s="177"/>
    </row>
    <row r="71" spans="1:8" ht="33.75" customHeight="1">
      <c r="A71" s="175">
        <f>+'Side 2 - Udfyldes'!A70:H70</f>
        <v>0</v>
      </c>
      <c r="B71" s="176"/>
      <c r="C71" s="176"/>
      <c r="D71" s="176"/>
      <c r="E71" s="176"/>
      <c r="F71" s="176"/>
      <c r="G71" s="176"/>
      <c r="H71" s="177"/>
    </row>
    <row r="72" spans="1:8" ht="33.75" customHeight="1">
      <c r="A72" s="175">
        <f>+'Side 2 - Udfyldes'!A71:H71</f>
        <v>0</v>
      </c>
      <c r="B72" s="176"/>
      <c r="C72" s="176"/>
      <c r="D72" s="176"/>
      <c r="E72" s="176"/>
      <c r="F72" s="176"/>
      <c r="G72" s="176"/>
      <c r="H72" s="177"/>
    </row>
    <row r="73" spans="1:8" ht="33.75" customHeight="1">
      <c r="A73" s="175">
        <f>+'Side 2 - Udfyldes'!A72:H72</f>
        <v>0</v>
      </c>
      <c r="B73" s="176"/>
      <c r="C73" s="176"/>
      <c r="D73" s="176"/>
      <c r="E73" s="176"/>
      <c r="F73" s="176"/>
      <c r="G73" s="176"/>
      <c r="H73" s="177"/>
    </row>
    <row r="74" spans="1:8" ht="33.75" customHeight="1">
      <c r="A74" s="172">
        <f>+'Side 2 - Udfyldes'!A73:H73</f>
        <v>0</v>
      </c>
      <c r="B74" s="173"/>
      <c r="C74" s="173"/>
      <c r="D74" s="173"/>
      <c r="E74" s="173"/>
      <c r="F74" s="173"/>
      <c r="G74" s="173"/>
      <c r="H74" s="174"/>
    </row>
  </sheetData>
  <sheetProtection password="DF97" sheet="1"/>
  <mergeCells count="20">
    <mergeCell ref="E20:G20"/>
    <mergeCell ref="E18:G18"/>
    <mergeCell ref="E23:G23"/>
    <mergeCell ref="E24:G24"/>
    <mergeCell ref="E19:G19"/>
    <mergeCell ref="A43:G43"/>
    <mergeCell ref="A74:H74"/>
    <mergeCell ref="A70:H70"/>
    <mergeCell ref="A71:H71"/>
    <mergeCell ref="A72:H72"/>
    <mergeCell ref="A73:H73"/>
    <mergeCell ref="A69:H69"/>
    <mergeCell ref="E9:H9"/>
    <mergeCell ref="A1:H1"/>
    <mergeCell ref="A2:H2"/>
    <mergeCell ref="E8:H8"/>
    <mergeCell ref="E7:H7"/>
    <mergeCell ref="F4:H4"/>
    <mergeCell ref="F5:H5"/>
    <mergeCell ref="F6:H6"/>
  </mergeCells>
  <conditionalFormatting sqref="B48 D48 B50 D50 F50 D52 B52 B54 D54 F54 D56 B56 B58 D58 F58 D60 B60 B62 D62 F62 H39 F41 D41 D39 B39 B41 H18:H19 F39 H41 H36">
    <cfRule type="cellIs" priority="18" dxfId="13" operator="lessThanOrEqual" stopIfTrue="1">
      <formula>0</formula>
    </cfRule>
  </conditionalFormatting>
  <conditionalFormatting sqref="C37">
    <cfRule type="expression" priority="16" dxfId="16" stopIfTrue="1">
      <formula>"B41&gt;0"</formula>
    </cfRule>
    <cfRule type="expression" priority="17" dxfId="16" stopIfTrue="1">
      <formula>"B41&gt;0"</formula>
    </cfRule>
  </conditionalFormatting>
  <conditionalFormatting sqref="B37">
    <cfRule type="cellIs" priority="15" dxfId="15" operator="equal" stopIfTrue="1">
      <formula>"X"</formula>
    </cfRule>
  </conditionalFormatting>
  <conditionalFormatting sqref="C36">
    <cfRule type="cellIs" priority="14" dxfId="17" operator="equal" stopIfTrue="1">
      <formula>"W"</formula>
    </cfRule>
  </conditionalFormatting>
  <conditionalFormatting sqref="D37">
    <cfRule type="cellIs" priority="13" dxfId="18" operator="equal" stopIfTrue="1">
      <formula>"Z"</formula>
    </cfRule>
  </conditionalFormatting>
  <conditionalFormatting sqref="C38">
    <cfRule type="cellIs" priority="12" dxfId="19" operator="equal" stopIfTrue="1">
      <formula>"Y"</formula>
    </cfRule>
  </conditionalFormatting>
  <conditionalFormatting sqref="B30">
    <cfRule type="cellIs" priority="7" dxfId="15" operator="equal" stopIfTrue="1">
      <formula>"X"</formula>
    </cfRule>
  </conditionalFormatting>
  <conditionalFormatting sqref="C29">
    <cfRule type="cellIs" priority="6" dxfId="17" operator="equal" stopIfTrue="1">
      <formula>"W"</formula>
    </cfRule>
  </conditionalFormatting>
  <conditionalFormatting sqref="D30">
    <cfRule type="cellIs" priority="5" dxfId="18" operator="equal" stopIfTrue="1">
      <formula>"Z"</formula>
    </cfRule>
  </conditionalFormatting>
  <conditionalFormatting sqref="B27:H30">
    <cfRule type="cellIs" priority="4" dxfId="3" operator="equal" stopIfTrue="1">
      <formula>0</formula>
    </cfRule>
  </conditionalFormatting>
  <conditionalFormatting sqref="B34:E34">
    <cfRule type="cellIs" priority="3" dxfId="1" operator="equal" stopIfTrue="1">
      <formula>0</formula>
    </cfRule>
  </conditionalFormatting>
  <conditionalFormatting sqref="A43">
    <cfRule type="cellIs" priority="2" dxfId="1" operator="equal" stopIfTrue="1">
      <formula>0</formula>
    </cfRule>
  </conditionalFormatting>
  <conditionalFormatting sqref="A43:G43">
    <cfRule type="cellIs" priority="1" dxfId="0" operator="greaterThan" stopIfTrue="1">
      <formula>0</formula>
    </cfRule>
  </conditionalFormatting>
  <printOptions/>
  <pageMargins left="0.5511811023622047" right="0.5511811023622047" top="0.5511811023622047" bottom="0.5511811023622047" header="0.3937007874015748" footer="0"/>
  <pageSetup horizontalDpi="600" verticalDpi="600" orientation="portrait" paperSize="9" scale="43" r:id="rId3"/>
  <headerFooter alignWithMargins="0">
    <oddHeader>&amp;C&amp;12RK1084, RK1085, RK1086&amp;R&amp;G</oddHeader>
    <oddFooter>&amp;L&amp;12&amp;F&amp;CSenest revideret: 09-11-2020/TRD&amp;RTlf.: 8788 8989
Fax: 8788 8669
E-mail: dk@pressalit.com
Web: www.pressalit.com</oddFooter>
  </headerFooter>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Pressalit Group 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Trine Danielsen</dc:creator>
  <cp:keywords/>
  <dc:description/>
  <cp:lastModifiedBy>Trine Danielsen</cp:lastModifiedBy>
  <cp:lastPrinted>2020-01-07T08:51:13Z</cp:lastPrinted>
  <dcterms:created xsi:type="dcterms:W3CDTF">2007-06-04T10:40:25Z</dcterms:created>
  <dcterms:modified xsi:type="dcterms:W3CDTF">2020-11-10T11:56:55Z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